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03-1Webグループ共有\エクィティ依頼分（営推⇔Web）\"/>
    </mc:Choice>
  </mc:AlternateContent>
  <bookViews>
    <workbookView xWindow="480" yWindow="45" windowWidth="16605" windowHeight="9435"/>
  </bookViews>
  <sheets>
    <sheet name="現物" sheetId="5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H26" i="5" l="1"/>
  <c r="K757" i="5" l="1"/>
  <c r="K758" i="5"/>
  <c r="K759" i="5"/>
  <c r="C24" i="5"/>
  <c r="E24" i="5"/>
  <c r="F24" i="5"/>
  <c r="G24" i="5"/>
  <c r="B24" i="5"/>
  <c r="D24" i="5"/>
  <c r="B4" i="5"/>
  <c r="P759" i="5" l="1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212" i="5"/>
  <c r="N213" i="5"/>
  <c r="N214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54" i="5"/>
  <c r="N255" i="5"/>
  <c r="N256" i="5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3" i="5"/>
  <c r="N274" i="5"/>
  <c r="N275" i="5"/>
  <c r="N276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N296" i="5"/>
  <c r="N297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4" i="5"/>
  <c r="N315" i="5"/>
  <c r="N316" i="5"/>
  <c r="N317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330" i="5"/>
  <c r="N331" i="5"/>
  <c r="N332" i="5"/>
  <c r="N333" i="5"/>
  <c r="N334" i="5"/>
  <c r="N335" i="5"/>
  <c r="N336" i="5"/>
  <c r="N337" i="5"/>
  <c r="N338" i="5"/>
  <c r="N339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56" i="5"/>
  <c r="N357" i="5"/>
  <c r="N358" i="5"/>
  <c r="N359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72" i="5"/>
  <c r="N373" i="5"/>
  <c r="N374" i="5"/>
  <c r="N375" i="5"/>
  <c r="N376" i="5"/>
  <c r="N377" i="5"/>
  <c r="N378" i="5"/>
  <c r="N379" i="5"/>
  <c r="N380" i="5"/>
  <c r="N38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398" i="5"/>
  <c r="N399" i="5"/>
  <c r="N400" i="5"/>
  <c r="N401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15" i="5"/>
  <c r="N416" i="5"/>
  <c r="N417" i="5"/>
  <c r="N418" i="5"/>
  <c r="N419" i="5"/>
  <c r="N420" i="5"/>
  <c r="N421" i="5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38" i="5"/>
  <c r="N439" i="5"/>
  <c r="N440" i="5"/>
  <c r="N441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454" i="5"/>
  <c r="N455" i="5"/>
  <c r="N456" i="5"/>
  <c r="N457" i="5"/>
  <c r="N458" i="5"/>
  <c r="N459" i="5"/>
  <c r="N460" i="5"/>
  <c r="N461" i="5"/>
  <c r="N462" i="5"/>
  <c r="N463" i="5"/>
  <c r="N464" i="5"/>
  <c r="N465" i="5"/>
  <c r="N466" i="5"/>
  <c r="N467" i="5"/>
  <c r="N468" i="5"/>
  <c r="N469" i="5"/>
  <c r="N470" i="5"/>
  <c r="N471" i="5"/>
  <c r="N472" i="5"/>
  <c r="N473" i="5"/>
  <c r="N474" i="5"/>
  <c r="N475" i="5"/>
  <c r="N476" i="5"/>
  <c r="N477" i="5"/>
  <c r="N478" i="5"/>
  <c r="N479" i="5"/>
  <c r="N480" i="5"/>
  <c r="N481" i="5"/>
  <c r="N482" i="5"/>
  <c r="N483" i="5"/>
  <c r="N484" i="5"/>
  <c r="N485" i="5"/>
  <c r="N486" i="5"/>
  <c r="N487" i="5"/>
  <c r="N488" i="5"/>
  <c r="N489" i="5"/>
  <c r="N490" i="5"/>
  <c r="N491" i="5"/>
  <c r="N492" i="5"/>
  <c r="N493" i="5"/>
  <c r="N494" i="5"/>
  <c r="N495" i="5"/>
  <c r="N496" i="5"/>
  <c r="N497" i="5"/>
  <c r="N498" i="5"/>
  <c r="N499" i="5"/>
  <c r="N500" i="5"/>
  <c r="N501" i="5"/>
  <c r="N502" i="5"/>
  <c r="N503" i="5"/>
  <c r="N504" i="5"/>
  <c r="N505" i="5"/>
  <c r="N506" i="5"/>
  <c r="N507" i="5"/>
  <c r="N508" i="5"/>
  <c r="N509" i="5"/>
  <c r="N510" i="5"/>
  <c r="N511" i="5"/>
  <c r="N512" i="5"/>
  <c r="N513" i="5"/>
  <c r="N514" i="5"/>
  <c r="N515" i="5"/>
  <c r="N516" i="5"/>
  <c r="N517" i="5"/>
  <c r="N518" i="5"/>
  <c r="N519" i="5"/>
  <c r="N520" i="5"/>
  <c r="N521" i="5"/>
  <c r="N522" i="5"/>
  <c r="N523" i="5"/>
  <c r="N524" i="5"/>
  <c r="N525" i="5"/>
  <c r="N526" i="5"/>
  <c r="N527" i="5"/>
  <c r="N528" i="5"/>
  <c r="N529" i="5"/>
  <c r="N530" i="5"/>
  <c r="N531" i="5"/>
  <c r="N532" i="5"/>
  <c r="N533" i="5"/>
  <c r="N534" i="5"/>
  <c r="N535" i="5"/>
  <c r="N536" i="5"/>
  <c r="N537" i="5"/>
  <c r="N538" i="5"/>
  <c r="N539" i="5"/>
  <c r="N540" i="5"/>
  <c r="N541" i="5"/>
  <c r="N542" i="5"/>
  <c r="N543" i="5"/>
  <c r="N544" i="5"/>
  <c r="N545" i="5"/>
  <c r="N546" i="5"/>
  <c r="N547" i="5"/>
  <c r="N548" i="5"/>
  <c r="N549" i="5"/>
  <c r="N550" i="5"/>
  <c r="N551" i="5"/>
  <c r="N552" i="5"/>
  <c r="N553" i="5"/>
  <c r="N554" i="5"/>
  <c r="N555" i="5"/>
  <c r="N556" i="5"/>
  <c r="N557" i="5"/>
  <c r="N558" i="5"/>
  <c r="N559" i="5"/>
  <c r="N560" i="5"/>
  <c r="N561" i="5"/>
  <c r="N562" i="5"/>
  <c r="N563" i="5"/>
  <c r="N564" i="5"/>
  <c r="N565" i="5"/>
  <c r="N566" i="5"/>
  <c r="N567" i="5"/>
  <c r="N568" i="5"/>
  <c r="N569" i="5"/>
  <c r="N570" i="5"/>
  <c r="N571" i="5"/>
  <c r="N572" i="5"/>
  <c r="N573" i="5"/>
  <c r="N574" i="5"/>
  <c r="N575" i="5"/>
  <c r="N576" i="5"/>
  <c r="N577" i="5"/>
  <c r="N578" i="5"/>
  <c r="N579" i="5"/>
  <c r="N580" i="5"/>
  <c r="N581" i="5"/>
  <c r="N582" i="5"/>
  <c r="N583" i="5"/>
  <c r="N584" i="5"/>
  <c r="N585" i="5"/>
  <c r="N586" i="5"/>
  <c r="N587" i="5"/>
  <c r="N588" i="5"/>
  <c r="N589" i="5"/>
  <c r="N590" i="5"/>
  <c r="N591" i="5"/>
  <c r="N592" i="5"/>
  <c r="N593" i="5"/>
  <c r="N594" i="5"/>
  <c r="N595" i="5"/>
  <c r="N596" i="5"/>
  <c r="N597" i="5"/>
  <c r="N598" i="5"/>
  <c r="N599" i="5"/>
  <c r="N600" i="5"/>
  <c r="N601" i="5"/>
  <c r="N602" i="5"/>
  <c r="N603" i="5"/>
  <c r="N604" i="5"/>
  <c r="N605" i="5"/>
  <c r="N606" i="5"/>
  <c r="N607" i="5"/>
  <c r="N608" i="5"/>
  <c r="N609" i="5"/>
  <c r="N610" i="5"/>
  <c r="N611" i="5"/>
  <c r="N612" i="5"/>
  <c r="N613" i="5"/>
  <c r="N614" i="5"/>
  <c r="N615" i="5"/>
  <c r="N616" i="5"/>
  <c r="N617" i="5"/>
  <c r="N618" i="5"/>
  <c r="N619" i="5"/>
  <c r="N620" i="5"/>
  <c r="N621" i="5"/>
  <c r="N622" i="5"/>
  <c r="N623" i="5"/>
  <c r="N624" i="5"/>
  <c r="N625" i="5"/>
  <c r="N626" i="5"/>
  <c r="N627" i="5"/>
  <c r="N628" i="5"/>
  <c r="N629" i="5"/>
  <c r="N630" i="5"/>
  <c r="N631" i="5"/>
  <c r="N632" i="5"/>
  <c r="N633" i="5"/>
  <c r="N634" i="5"/>
  <c r="N635" i="5"/>
  <c r="N636" i="5"/>
  <c r="N637" i="5"/>
  <c r="N638" i="5"/>
  <c r="N639" i="5"/>
  <c r="N640" i="5"/>
  <c r="N641" i="5"/>
  <c r="N642" i="5"/>
  <c r="N643" i="5"/>
  <c r="N644" i="5"/>
  <c r="N645" i="5"/>
  <c r="N646" i="5"/>
  <c r="N647" i="5"/>
  <c r="N648" i="5"/>
  <c r="N649" i="5"/>
  <c r="N650" i="5"/>
  <c r="N651" i="5"/>
  <c r="N652" i="5"/>
  <c r="N653" i="5"/>
  <c r="N654" i="5"/>
  <c r="N655" i="5"/>
  <c r="N656" i="5"/>
  <c r="N657" i="5"/>
  <c r="N658" i="5"/>
  <c r="N659" i="5"/>
  <c r="N660" i="5"/>
  <c r="N661" i="5"/>
  <c r="N662" i="5"/>
  <c r="N663" i="5"/>
  <c r="N664" i="5"/>
  <c r="N665" i="5"/>
  <c r="N666" i="5"/>
  <c r="N667" i="5"/>
  <c r="N668" i="5"/>
  <c r="N669" i="5"/>
  <c r="N670" i="5"/>
  <c r="N671" i="5"/>
  <c r="N672" i="5"/>
  <c r="N673" i="5"/>
  <c r="N674" i="5"/>
  <c r="N675" i="5"/>
  <c r="N676" i="5"/>
  <c r="N677" i="5"/>
  <c r="N678" i="5"/>
  <c r="N679" i="5"/>
  <c r="N680" i="5"/>
  <c r="N681" i="5"/>
  <c r="N682" i="5"/>
  <c r="N683" i="5"/>
  <c r="N684" i="5"/>
  <c r="N685" i="5"/>
  <c r="N686" i="5"/>
  <c r="N687" i="5"/>
  <c r="N688" i="5"/>
  <c r="N689" i="5"/>
  <c r="N690" i="5"/>
  <c r="N691" i="5"/>
  <c r="N692" i="5"/>
  <c r="N693" i="5"/>
  <c r="N694" i="5"/>
  <c r="N695" i="5"/>
  <c r="N696" i="5"/>
  <c r="N697" i="5"/>
  <c r="N698" i="5"/>
  <c r="N699" i="5"/>
  <c r="N700" i="5"/>
  <c r="N701" i="5"/>
  <c r="N702" i="5"/>
  <c r="N703" i="5"/>
  <c r="N704" i="5"/>
  <c r="N705" i="5"/>
  <c r="N706" i="5"/>
  <c r="N707" i="5"/>
  <c r="N708" i="5"/>
  <c r="N709" i="5"/>
  <c r="N710" i="5"/>
  <c r="N711" i="5"/>
  <c r="N712" i="5"/>
  <c r="N713" i="5"/>
  <c r="N714" i="5"/>
  <c r="N715" i="5"/>
  <c r="N716" i="5"/>
  <c r="N717" i="5"/>
  <c r="N718" i="5"/>
  <c r="N719" i="5"/>
  <c r="N720" i="5"/>
  <c r="N721" i="5"/>
  <c r="N722" i="5"/>
  <c r="N723" i="5"/>
  <c r="N724" i="5"/>
  <c r="N725" i="5"/>
  <c r="N726" i="5"/>
  <c r="N727" i="5"/>
  <c r="N728" i="5"/>
  <c r="N729" i="5"/>
  <c r="N730" i="5"/>
  <c r="N731" i="5"/>
  <c r="N732" i="5"/>
  <c r="N733" i="5"/>
  <c r="N734" i="5"/>
  <c r="N735" i="5"/>
  <c r="N736" i="5"/>
  <c r="N737" i="5"/>
  <c r="N738" i="5"/>
  <c r="N739" i="5"/>
  <c r="N740" i="5"/>
  <c r="N741" i="5"/>
  <c r="N742" i="5"/>
  <c r="N743" i="5"/>
  <c r="N744" i="5"/>
  <c r="N745" i="5"/>
  <c r="N746" i="5"/>
  <c r="N747" i="5"/>
  <c r="N748" i="5"/>
  <c r="N749" i="5"/>
  <c r="N750" i="5"/>
  <c r="N751" i="5"/>
  <c r="N752" i="5"/>
  <c r="N753" i="5"/>
  <c r="N754" i="5"/>
  <c r="N755" i="5"/>
  <c r="N756" i="5"/>
  <c r="N757" i="5"/>
  <c r="N758" i="5"/>
  <c r="N759" i="5"/>
  <c r="N26" i="5"/>
  <c r="T757" i="5" l="1"/>
  <c r="T758" i="5"/>
  <c r="I756" i="5"/>
  <c r="Z32" i="5"/>
  <c r="Z33" i="5" s="1"/>
  <c r="Z34" i="5" s="1"/>
  <c r="Z35" i="5" s="1"/>
  <c r="Z36" i="5" s="1"/>
  <c r="Q759" i="5"/>
  <c r="R759" i="5" s="1"/>
  <c r="H757" i="5"/>
  <c r="T756" i="5"/>
  <c r="H756" i="5"/>
  <c r="T755" i="5"/>
  <c r="I755" i="5"/>
  <c r="H755" i="5"/>
  <c r="T754" i="5"/>
  <c r="I754" i="5"/>
  <c r="H754" i="5"/>
  <c r="T753" i="5"/>
  <c r="I753" i="5"/>
  <c r="H753" i="5"/>
  <c r="T752" i="5"/>
  <c r="I752" i="5"/>
  <c r="H752" i="5"/>
  <c r="T751" i="5"/>
  <c r="I751" i="5"/>
  <c r="H751" i="5"/>
  <c r="T750" i="5"/>
  <c r="I750" i="5"/>
  <c r="H750" i="5"/>
  <c r="T749" i="5"/>
  <c r="I749" i="5"/>
  <c r="H749" i="5"/>
  <c r="T748" i="5"/>
  <c r="I748" i="5"/>
  <c r="H748" i="5"/>
  <c r="T747" i="5"/>
  <c r="I747" i="5"/>
  <c r="H747" i="5"/>
  <c r="T746" i="5"/>
  <c r="I746" i="5"/>
  <c r="H746" i="5"/>
  <c r="T745" i="5"/>
  <c r="I745" i="5"/>
  <c r="H745" i="5"/>
  <c r="T744" i="5"/>
  <c r="I744" i="5"/>
  <c r="H744" i="5"/>
  <c r="T743" i="5"/>
  <c r="I743" i="5"/>
  <c r="H743" i="5"/>
  <c r="T742" i="5"/>
  <c r="I742" i="5"/>
  <c r="H742" i="5"/>
  <c r="T741" i="5"/>
  <c r="I741" i="5"/>
  <c r="H741" i="5"/>
  <c r="T740" i="5"/>
  <c r="I740" i="5"/>
  <c r="H740" i="5"/>
  <c r="T739" i="5"/>
  <c r="I739" i="5"/>
  <c r="H739" i="5"/>
  <c r="T738" i="5"/>
  <c r="I738" i="5"/>
  <c r="H738" i="5"/>
  <c r="T737" i="5"/>
  <c r="I737" i="5"/>
  <c r="H737" i="5"/>
  <c r="T736" i="5"/>
  <c r="I736" i="5"/>
  <c r="H736" i="5"/>
  <c r="T735" i="5"/>
  <c r="I735" i="5"/>
  <c r="H735" i="5"/>
  <c r="T734" i="5"/>
  <c r="I734" i="5"/>
  <c r="H734" i="5"/>
  <c r="T733" i="5"/>
  <c r="I733" i="5"/>
  <c r="H733" i="5"/>
  <c r="T732" i="5"/>
  <c r="I732" i="5"/>
  <c r="H732" i="5"/>
  <c r="T731" i="5"/>
  <c r="I731" i="5"/>
  <c r="H731" i="5"/>
  <c r="T730" i="5"/>
  <c r="I730" i="5"/>
  <c r="H730" i="5"/>
  <c r="T729" i="5"/>
  <c r="I729" i="5"/>
  <c r="H729" i="5"/>
  <c r="T728" i="5"/>
  <c r="I728" i="5"/>
  <c r="H728" i="5"/>
  <c r="T727" i="5"/>
  <c r="I727" i="5"/>
  <c r="H727" i="5"/>
  <c r="T726" i="5"/>
  <c r="I726" i="5"/>
  <c r="H726" i="5"/>
  <c r="T725" i="5"/>
  <c r="I725" i="5"/>
  <c r="H725" i="5"/>
  <c r="T724" i="5"/>
  <c r="I724" i="5"/>
  <c r="H724" i="5"/>
  <c r="T723" i="5"/>
  <c r="I723" i="5"/>
  <c r="H723" i="5"/>
  <c r="T722" i="5"/>
  <c r="I722" i="5"/>
  <c r="H722" i="5"/>
  <c r="T721" i="5"/>
  <c r="I721" i="5"/>
  <c r="H721" i="5"/>
  <c r="T720" i="5"/>
  <c r="I720" i="5"/>
  <c r="H720" i="5"/>
  <c r="T719" i="5"/>
  <c r="I719" i="5"/>
  <c r="H719" i="5"/>
  <c r="T718" i="5"/>
  <c r="I718" i="5"/>
  <c r="H718" i="5"/>
  <c r="T717" i="5"/>
  <c r="I717" i="5"/>
  <c r="H717" i="5"/>
  <c r="T716" i="5"/>
  <c r="I716" i="5"/>
  <c r="H716" i="5"/>
  <c r="T715" i="5"/>
  <c r="I715" i="5"/>
  <c r="H715" i="5"/>
  <c r="T714" i="5"/>
  <c r="I714" i="5"/>
  <c r="H714" i="5"/>
  <c r="T713" i="5"/>
  <c r="I713" i="5"/>
  <c r="H713" i="5"/>
  <c r="T712" i="5"/>
  <c r="I712" i="5"/>
  <c r="H712" i="5"/>
  <c r="T711" i="5"/>
  <c r="I711" i="5"/>
  <c r="H711" i="5"/>
  <c r="T710" i="5"/>
  <c r="I710" i="5"/>
  <c r="H710" i="5"/>
  <c r="T709" i="5"/>
  <c r="I709" i="5"/>
  <c r="H709" i="5"/>
  <c r="T708" i="5"/>
  <c r="I708" i="5"/>
  <c r="H708" i="5"/>
  <c r="T707" i="5"/>
  <c r="I707" i="5"/>
  <c r="H707" i="5"/>
  <c r="T706" i="5"/>
  <c r="I706" i="5"/>
  <c r="H706" i="5"/>
  <c r="T705" i="5"/>
  <c r="I705" i="5"/>
  <c r="H705" i="5"/>
  <c r="T704" i="5"/>
  <c r="I704" i="5"/>
  <c r="H704" i="5"/>
  <c r="T703" i="5"/>
  <c r="I703" i="5"/>
  <c r="H703" i="5"/>
  <c r="T702" i="5"/>
  <c r="I702" i="5"/>
  <c r="H702" i="5"/>
  <c r="T701" i="5"/>
  <c r="I701" i="5"/>
  <c r="H701" i="5"/>
  <c r="T700" i="5"/>
  <c r="I700" i="5"/>
  <c r="H700" i="5"/>
  <c r="T699" i="5"/>
  <c r="I699" i="5"/>
  <c r="H699" i="5"/>
  <c r="T698" i="5"/>
  <c r="I698" i="5"/>
  <c r="H698" i="5"/>
  <c r="T697" i="5"/>
  <c r="I697" i="5"/>
  <c r="H697" i="5"/>
  <c r="T696" i="5"/>
  <c r="I696" i="5"/>
  <c r="H696" i="5"/>
  <c r="T695" i="5"/>
  <c r="I695" i="5"/>
  <c r="H695" i="5"/>
  <c r="T694" i="5"/>
  <c r="I694" i="5"/>
  <c r="H694" i="5"/>
  <c r="T693" i="5"/>
  <c r="I693" i="5"/>
  <c r="H693" i="5"/>
  <c r="T692" i="5"/>
  <c r="I692" i="5"/>
  <c r="H692" i="5"/>
  <c r="T691" i="5"/>
  <c r="I691" i="5"/>
  <c r="H691" i="5"/>
  <c r="T690" i="5"/>
  <c r="I690" i="5"/>
  <c r="H690" i="5"/>
  <c r="T689" i="5"/>
  <c r="I689" i="5"/>
  <c r="H689" i="5"/>
  <c r="T688" i="5"/>
  <c r="I688" i="5"/>
  <c r="H688" i="5"/>
  <c r="T687" i="5"/>
  <c r="I687" i="5"/>
  <c r="H687" i="5"/>
  <c r="T686" i="5"/>
  <c r="I686" i="5"/>
  <c r="H686" i="5"/>
  <c r="T685" i="5"/>
  <c r="I685" i="5"/>
  <c r="H685" i="5"/>
  <c r="T684" i="5"/>
  <c r="I684" i="5"/>
  <c r="H684" i="5"/>
  <c r="T683" i="5"/>
  <c r="I683" i="5"/>
  <c r="H683" i="5"/>
  <c r="T682" i="5"/>
  <c r="I682" i="5"/>
  <c r="H682" i="5"/>
  <c r="T681" i="5"/>
  <c r="I681" i="5"/>
  <c r="H681" i="5"/>
  <c r="T680" i="5"/>
  <c r="I680" i="5"/>
  <c r="H680" i="5"/>
  <c r="T679" i="5"/>
  <c r="I679" i="5"/>
  <c r="H679" i="5"/>
  <c r="T678" i="5"/>
  <c r="I678" i="5"/>
  <c r="H678" i="5"/>
  <c r="T677" i="5"/>
  <c r="I677" i="5"/>
  <c r="H677" i="5"/>
  <c r="T676" i="5"/>
  <c r="I676" i="5"/>
  <c r="H676" i="5"/>
  <c r="T675" i="5"/>
  <c r="I675" i="5"/>
  <c r="H675" i="5"/>
  <c r="T674" i="5"/>
  <c r="I674" i="5"/>
  <c r="H674" i="5"/>
  <c r="T673" i="5"/>
  <c r="I673" i="5"/>
  <c r="H673" i="5"/>
  <c r="T672" i="5"/>
  <c r="I672" i="5"/>
  <c r="H672" i="5"/>
  <c r="T671" i="5"/>
  <c r="I671" i="5"/>
  <c r="H671" i="5"/>
  <c r="T670" i="5"/>
  <c r="I670" i="5"/>
  <c r="H670" i="5"/>
  <c r="T669" i="5"/>
  <c r="I669" i="5"/>
  <c r="H669" i="5"/>
  <c r="T668" i="5"/>
  <c r="I668" i="5"/>
  <c r="H668" i="5"/>
  <c r="T667" i="5"/>
  <c r="I667" i="5"/>
  <c r="H667" i="5"/>
  <c r="T666" i="5"/>
  <c r="I666" i="5"/>
  <c r="H666" i="5"/>
  <c r="T665" i="5"/>
  <c r="I665" i="5"/>
  <c r="H665" i="5"/>
  <c r="T664" i="5"/>
  <c r="I664" i="5"/>
  <c r="H664" i="5"/>
  <c r="T663" i="5"/>
  <c r="I663" i="5"/>
  <c r="H663" i="5"/>
  <c r="T662" i="5"/>
  <c r="I662" i="5"/>
  <c r="H662" i="5"/>
  <c r="T661" i="5"/>
  <c r="I661" i="5"/>
  <c r="H661" i="5"/>
  <c r="T660" i="5"/>
  <c r="I660" i="5"/>
  <c r="H660" i="5"/>
  <c r="T659" i="5"/>
  <c r="I659" i="5"/>
  <c r="H659" i="5"/>
  <c r="T658" i="5"/>
  <c r="I658" i="5"/>
  <c r="H658" i="5"/>
  <c r="T657" i="5"/>
  <c r="I657" i="5"/>
  <c r="H657" i="5"/>
  <c r="T656" i="5"/>
  <c r="I656" i="5"/>
  <c r="H656" i="5"/>
  <c r="T655" i="5"/>
  <c r="I655" i="5"/>
  <c r="H655" i="5"/>
  <c r="T654" i="5"/>
  <c r="I654" i="5"/>
  <c r="H654" i="5"/>
  <c r="T653" i="5"/>
  <c r="I653" i="5"/>
  <c r="H653" i="5"/>
  <c r="T652" i="5"/>
  <c r="I652" i="5"/>
  <c r="H652" i="5"/>
  <c r="T651" i="5"/>
  <c r="I651" i="5"/>
  <c r="H651" i="5"/>
  <c r="T650" i="5"/>
  <c r="I650" i="5"/>
  <c r="H650" i="5"/>
  <c r="T649" i="5"/>
  <c r="I649" i="5"/>
  <c r="H649" i="5"/>
  <c r="T648" i="5"/>
  <c r="I648" i="5"/>
  <c r="H648" i="5"/>
  <c r="T647" i="5"/>
  <c r="I647" i="5"/>
  <c r="H647" i="5"/>
  <c r="T646" i="5"/>
  <c r="I646" i="5"/>
  <c r="H646" i="5"/>
  <c r="T645" i="5"/>
  <c r="I645" i="5"/>
  <c r="H645" i="5"/>
  <c r="T644" i="5"/>
  <c r="I644" i="5"/>
  <c r="H644" i="5"/>
  <c r="T643" i="5"/>
  <c r="I643" i="5"/>
  <c r="H643" i="5"/>
  <c r="T642" i="5"/>
  <c r="I642" i="5"/>
  <c r="H642" i="5"/>
  <c r="T641" i="5"/>
  <c r="I641" i="5"/>
  <c r="H641" i="5"/>
  <c r="T640" i="5"/>
  <c r="I640" i="5"/>
  <c r="H640" i="5"/>
  <c r="T639" i="5"/>
  <c r="I639" i="5"/>
  <c r="H639" i="5"/>
  <c r="T638" i="5"/>
  <c r="I638" i="5"/>
  <c r="H638" i="5"/>
  <c r="T637" i="5"/>
  <c r="I637" i="5"/>
  <c r="H637" i="5"/>
  <c r="T636" i="5"/>
  <c r="I636" i="5"/>
  <c r="H636" i="5"/>
  <c r="T635" i="5"/>
  <c r="I635" i="5"/>
  <c r="H635" i="5"/>
  <c r="T634" i="5"/>
  <c r="I634" i="5"/>
  <c r="H634" i="5"/>
  <c r="T633" i="5"/>
  <c r="I633" i="5"/>
  <c r="H633" i="5"/>
  <c r="T632" i="5"/>
  <c r="I632" i="5"/>
  <c r="H632" i="5"/>
  <c r="T631" i="5"/>
  <c r="I631" i="5"/>
  <c r="H631" i="5"/>
  <c r="T630" i="5"/>
  <c r="I630" i="5"/>
  <c r="H630" i="5"/>
  <c r="T629" i="5"/>
  <c r="I629" i="5"/>
  <c r="H629" i="5"/>
  <c r="T628" i="5"/>
  <c r="I628" i="5"/>
  <c r="H628" i="5"/>
  <c r="T627" i="5"/>
  <c r="I627" i="5"/>
  <c r="H627" i="5"/>
  <c r="T626" i="5"/>
  <c r="I626" i="5"/>
  <c r="H626" i="5"/>
  <c r="T625" i="5"/>
  <c r="I625" i="5"/>
  <c r="H625" i="5"/>
  <c r="T624" i="5"/>
  <c r="I624" i="5"/>
  <c r="H624" i="5"/>
  <c r="T623" i="5"/>
  <c r="I623" i="5"/>
  <c r="H623" i="5"/>
  <c r="T622" i="5"/>
  <c r="I622" i="5"/>
  <c r="H622" i="5"/>
  <c r="T621" i="5"/>
  <c r="I621" i="5"/>
  <c r="H621" i="5"/>
  <c r="T620" i="5"/>
  <c r="I620" i="5"/>
  <c r="H620" i="5"/>
  <c r="T619" i="5"/>
  <c r="I619" i="5"/>
  <c r="H619" i="5"/>
  <c r="T618" i="5"/>
  <c r="I618" i="5"/>
  <c r="H618" i="5"/>
  <c r="T617" i="5"/>
  <c r="I617" i="5"/>
  <c r="H617" i="5"/>
  <c r="T616" i="5"/>
  <c r="I616" i="5"/>
  <c r="H616" i="5"/>
  <c r="T615" i="5"/>
  <c r="I615" i="5"/>
  <c r="H615" i="5"/>
  <c r="T614" i="5"/>
  <c r="I614" i="5"/>
  <c r="H614" i="5"/>
  <c r="T613" i="5"/>
  <c r="I613" i="5"/>
  <c r="H613" i="5"/>
  <c r="T612" i="5"/>
  <c r="I612" i="5"/>
  <c r="H612" i="5"/>
  <c r="T611" i="5"/>
  <c r="I611" i="5"/>
  <c r="H611" i="5"/>
  <c r="T610" i="5"/>
  <c r="I610" i="5"/>
  <c r="H610" i="5"/>
  <c r="T609" i="5"/>
  <c r="I609" i="5"/>
  <c r="H609" i="5"/>
  <c r="T608" i="5"/>
  <c r="I608" i="5"/>
  <c r="H608" i="5"/>
  <c r="T607" i="5"/>
  <c r="I607" i="5"/>
  <c r="H607" i="5"/>
  <c r="T606" i="5"/>
  <c r="I606" i="5"/>
  <c r="H606" i="5"/>
  <c r="T605" i="5"/>
  <c r="I605" i="5"/>
  <c r="H605" i="5"/>
  <c r="T604" i="5"/>
  <c r="I604" i="5"/>
  <c r="H604" i="5"/>
  <c r="T603" i="5"/>
  <c r="I603" i="5"/>
  <c r="H603" i="5"/>
  <c r="T602" i="5"/>
  <c r="I602" i="5"/>
  <c r="H602" i="5"/>
  <c r="T601" i="5"/>
  <c r="I601" i="5"/>
  <c r="H601" i="5"/>
  <c r="T600" i="5"/>
  <c r="I600" i="5"/>
  <c r="H600" i="5"/>
  <c r="T599" i="5"/>
  <c r="I599" i="5"/>
  <c r="H599" i="5"/>
  <c r="T598" i="5"/>
  <c r="I598" i="5"/>
  <c r="H598" i="5"/>
  <c r="T597" i="5"/>
  <c r="I597" i="5"/>
  <c r="H597" i="5"/>
  <c r="T596" i="5"/>
  <c r="I596" i="5"/>
  <c r="H596" i="5"/>
  <c r="T595" i="5"/>
  <c r="I595" i="5"/>
  <c r="H595" i="5"/>
  <c r="T594" i="5"/>
  <c r="I594" i="5"/>
  <c r="H594" i="5"/>
  <c r="T593" i="5"/>
  <c r="I593" i="5"/>
  <c r="H593" i="5"/>
  <c r="T592" i="5"/>
  <c r="I592" i="5"/>
  <c r="H592" i="5"/>
  <c r="T591" i="5"/>
  <c r="I591" i="5"/>
  <c r="H591" i="5"/>
  <c r="T590" i="5"/>
  <c r="I590" i="5"/>
  <c r="H590" i="5"/>
  <c r="T589" i="5"/>
  <c r="I589" i="5"/>
  <c r="H589" i="5"/>
  <c r="T588" i="5"/>
  <c r="I588" i="5"/>
  <c r="H588" i="5"/>
  <c r="T587" i="5"/>
  <c r="I587" i="5"/>
  <c r="H587" i="5"/>
  <c r="T586" i="5"/>
  <c r="I586" i="5"/>
  <c r="H586" i="5"/>
  <c r="T585" i="5"/>
  <c r="I585" i="5"/>
  <c r="H585" i="5"/>
  <c r="T584" i="5"/>
  <c r="I584" i="5"/>
  <c r="H584" i="5"/>
  <c r="T583" i="5"/>
  <c r="I583" i="5"/>
  <c r="H583" i="5"/>
  <c r="T582" i="5"/>
  <c r="I582" i="5"/>
  <c r="H582" i="5"/>
  <c r="T581" i="5"/>
  <c r="I581" i="5"/>
  <c r="H581" i="5"/>
  <c r="T580" i="5"/>
  <c r="I580" i="5"/>
  <c r="H580" i="5"/>
  <c r="T579" i="5"/>
  <c r="I579" i="5"/>
  <c r="H579" i="5"/>
  <c r="T578" i="5"/>
  <c r="I578" i="5"/>
  <c r="H578" i="5"/>
  <c r="T577" i="5"/>
  <c r="I577" i="5"/>
  <c r="H577" i="5"/>
  <c r="T576" i="5"/>
  <c r="I576" i="5"/>
  <c r="H576" i="5"/>
  <c r="T575" i="5"/>
  <c r="I575" i="5"/>
  <c r="H575" i="5"/>
  <c r="T574" i="5"/>
  <c r="I574" i="5"/>
  <c r="H574" i="5"/>
  <c r="T573" i="5"/>
  <c r="I573" i="5"/>
  <c r="H573" i="5"/>
  <c r="T572" i="5"/>
  <c r="I572" i="5"/>
  <c r="H572" i="5"/>
  <c r="T571" i="5"/>
  <c r="I571" i="5"/>
  <c r="H571" i="5"/>
  <c r="T570" i="5"/>
  <c r="I570" i="5"/>
  <c r="H570" i="5"/>
  <c r="T569" i="5"/>
  <c r="I569" i="5"/>
  <c r="H569" i="5"/>
  <c r="T568" i="5"/>
  <c r="I568" i="5"/>
  <c r="H568" i="5"/>
  <c r="T567" i="5"/>
  <c r="I567" i="5"/>
  <c r="H567" i="5"/>
  <c r="T566" i="5"/>
  <c r="I566" i="5"/>
  <c r="H566" i="5"/>
  <c r="T565" i="5"/>
  <c r="I565" i="5"/>
  <c r="H565" i="5"/>
  <c r="T564" i="5"/>
  <c r="I564" i="5"/>
  <c r="H564" i="5"/>
  <c r="T563" i="5"/>
  <c r="I563" i="5"/>
  <c r="H563" i="5"/>
  <c r="T562" i="5"/>
  <c r="I562" i="5"/>
  <c r="H562" i="5"/>
  <c r="T561" i="5"/>
  <c r="I561" i="5"/>
  <c r="H561" i="5"/>
  <c r="T560" i="5"/>
  <c r="I560" i="5"/>
  <c r="H560" i="5"/>
  <c r="T559" i="5"/>
  <c r="I559" i="5"/>
  <c r="H559" i="5"/>
  <c r="T558" i="5"/>
  <c r="I558" i="5"/>
  <c r="H558" i="5"/>
  <c r="T557" i="5"/>
  <c r="I557" i="5"/>
  <c r="H557" i="5"/>
  <c r="T556" i="5"/>
  <c r="I556" i="5"/>
  <c r="H556" i="5"/>
  <c r="T555" i="5"/>
  <c r="I555" i="5"/>
  <c r="H555" i="5"/>
  <c r="T554" i="5"/>
  <c r="I554" i="5"/>
  <c r="H554" i="5"/>
  <c r="T553" i="5"/>
  <c r="I553" i="5"/>
  <c r="H553" i="5"/>
  <c r="T552" i="5"/>
  <c r="I552" i="5"/>
  <c r="H552" i="5"/>
  <c r="T551" i="5"/>
  <c r="I551" i="5"/>
  <c r="H551" i="5"/>
  <c r="T550" i="5"/>
  <c r="I550" i="5"/>
  <c r="H550" i="5"/>
  <c r="T549" i="5"/>
  <c r="I549" i="5"/>
  <c r="H549" i="5"/>
  <c r="T548" i="5"/>
  <c r="I548" i="5"/>
  <c r="H548" i="5"/>
  <c r="T547" i="5"/>
  <c r="I547" i="5"/>
  <c r="H547" i="5"/>
  <c r="T546" i="5"/>
  <c r="I546" i="5"/>
  <c r="H546" i="5"/>
  <c r="T545" i="5"/>
  <c r="I545" i="5"/>
  <c r="H545" i="5"/>
  <c r="T544" i="5"/>
  <c r="I544" i="5"/>
  <c r="H544" i="5"/>
  <c r="T543" i="5"/>
  <c r="I543" i="5"/>
  <c r="H543" i="5"/>
  <c r="T542" i="5"/>
  <c r="I542" i="5"/>
  <c r="H542" i="5"/>
  <c r="T541" i="5"/>
  <c r="I541" i="5"/>
  <c r="H541" i="5"/>
  <c r="T540" i="5"/>
  <c r="I540" i="5"/>
  <c r="H540" i="5"/>
  <c r="T539" i="5"/>
  <c r="I539" i="5"/>
  <c r="H539" i="5"/>
  <c r="T538" i="5"/>
  <c r="I538" i="5"/>
  <c r="H538" i="5"/>
  <c r="T537" i="5"/>
  <c r="I537" i="5"/>
  <c r="H537" i="5"/>
  <c r="T536" i="5"/>
  <c r="I536" i="5"/>
  <c r="H536" i="5"/>
  <c r="T535" i="5"/>
  <c r="I535" i="5"/>
  <c r="H535" i="5"/>
  <c r="T534" i="5"/>
  <c r="I534" i="5"/>
  <c r="H534" i="5"/>
  <c r="T533" i="5"/>
  <c r="I533" i="5"/>
  <c r="H533" i="5"/>
  <c r="T532" i="5"/>
  <c r="I532" i="5"/>
  <c r="H532" i="5"/>
  <c r="T531" i="5"/>
  <c r="I531" i="5"/>
  <c r="H531" i="5"/>
  <c r="T530" i="5"/>
  <c r="I530" i="5"/>
  <c r="H530" i="5"/>
  <c r="T529" i="5"/>
  <c r="I529" i="5"/>
  <c r="H529" i="5"/>
  <c r="T528" i="5"/>
  <c r="I528" i="5"/>
  <c r="H528" i="5"/>
  <c r="T527" i="5"/>
  <c r="I527" i="5"/>
  <c r="H527" i="5"/>
  <c r="T526" i="5"/>
  <c r="I526" i="5"/>
  <c r="H526" i="5"/>
  <c r="T525" i="5"/>
  <c r="I525" i="5"/>
  <c r="H525" i="5"/>
  <c r="T524" i="5"/>
  <c r="I524" i="5"/>
  <c r="H524" i="5"/>
  <c r="T523" i="5"/>
  <c r="I523" i="5"/>
  <c r="H523" i="5"/>
  <c r="T522" i="5"/>
  <c r="I522" i="5"/>
  <c r="H522" i="5"/>
  <c r="T521" i="5"/>
  <c r="I521" i="5"/>
  <c r="H521" i="5"/>
  <c r="T520" i="5"/>
  <c r="I520" i="5"/>
  <c r="H520" i="5"/>
  <c r="T519" i="5"/>
  <c r="I519" i="5"/>
  <c r="H519" i="5"/>
  <c r="T518" i="5"/>
  <c r="I518" i="5"/>
  <c r="H518" i="5"/>
  <c r="T517" i="5"/>
  <c r="I517" i="5"/>
  <c r="H517" i="5"/>
  <c r="T516" i="5"/>
  <c r="I516" i="5"/>
  <c r="H516" i="5"/>
  <c r="T515" i="5"/>
  <c r="I515" i="5"/>
  <c r="H515" i="5"/>
  <c r="T514" i="5"/>
  <c r="I514" i="5"/>
  <c r="H514" i="5"/>
  <c r="T513" i="5"/>
  <c r="I513" i="5"/>
  <c r="H513" i="5"/>
  <c r="T512" i="5"/>
  <c r="I512" i="5"/>
  <c r="H512" i="5"/>
  <c r="T511" i="5"/>
  <c r="I511" i="5"/>
  <c r="H511" i="5"/>
  <c r="T510" i="5"/>
  <c r="I510" i="5"/>
  <c r="H510" i="5"/>
  <c r="T509" i="5"/>
  <c r="I509" i="5"/>
  <c r="H509" i="5"/>
  <c r="T508" i="5"/>
  <c r="I508" i="5"/>
  <c r="H508" i="5"/>
  <c r="T507" i="5"/>
  <c r="I507" i="5"/>
  <c r="H507" i="5"/>
  <c r="T506" i="5"/>
  <c r="I506" i="5"/>
  <c r="H506" i="5"/>
  <c r="T505" i="5"/>
  <c r="I505" i="5"/>
  <c r="H505" i="5"/>
  <c r="T504" i="5"/>
  <c r="I504" i="5"/>
  <c r="H504" i="5"/>
  <c r="T503" i="5"/>
  <c r="I503" i="5"/>
  <c r="H503" i="5"/>
  <c r="T502" i="5"/>
  <c r="I502" i="5"/>
  <c r="H502" i="5"/>
  <c r="T501" i="5"/>
  <c r="I501" i="5"/>
  <c r="H501" i="5"/>
  <c r="T500" i="5"/>
  <c r="I500" i="5"/>
  <c r="H500" i="5"/>
  <c r="T499" i="5"/>
  <c r="I499" i="5"/>
  <c r="H499" i="5"/>
  <c r="T498" i="5"/>
  <c r="I498" i="5"/>
  <c r="H498" i="5"/>
  <c r="T497" i="5"/>
  <c r="I497" i="5"/>
  <c r="H497" i="5"/>
  <c r="T496" i="5"/>
  <c r="I496" i="5"/>
  <c r="H496" i="5"/>
  <c r="T495" i="5"/>
  <c r="I495" i="5"/>
  <c r="H495" i="5"/>
  <c r="T494" i="5"/>
  <c r="I494" i="5"/>
  <c r="H494" i="5"/>
  <c r="T493" i="5"/>
  <c r="I493" i="5"/>
  <c r="H493" i="5"/>
  <c r="T492" i="5"/>
  <c r="I492" i="5"/>
  <c r="H492" i="5"/>
  <c r="T491" i="5"/>
  <c r="I491" i="5"/>
  <c r="H491" i="5"/>
  <c r="T490" i="5"/>
  <c r="I490" i="5"/>
  <c r="H490" i="5"/>
  <c r="T489" i="5"/>
  <c r="I489" i="5"/>
  <c r="H489" i="5"/>
  <c r="T488" i="5"/>
  <c r="I488" i="5"/>
  <c r="H488" i="5"/>
  <c r="T487" i="5"/>
  <c r="I487" i="5"/>
  <c r="H487" i="5"/>
  <c r="T486" i="5"/>
  <c r="I486" i="5"/>
  <c r="H486" i="5"/>
  <c r="T485" i="5"/>
  <c r="I485" i="5"/>
  <c r="H485" i="5"/>
  <c r="T484" i="5"/>
  <c r="I484" i="5"/>
  <c r="H484" i="5"/>
  <c r="T483" i="5"/>
  <c r="I483" i="5"/>
  <c r="H483" i="5"/>
  <c r="T482" i="5"/>
  <c r="I482" i="5"/>
  <c r="H482" i="5"/>
  <c r="T481" i="5"/>
  <c r="I481" i="5"/>
  <c r="H481" i="5"/>
  <c r="T480" i="5"/>
  <c r="I480" i="5"/>
  <c r="H480" i="5"/>
  <c r="T479" i="5"/>
  <c r="I479" i="5"/>
  <c r="H479" i="5"/>
  <c r="T478" i="5"/>
  <c r="I478" i="5"/>
  <c r="H478" i="5"/>
  <c r="T477" i="5"/>
  <c r="I477" i="5"/>
  <c r="H477" i="5"/>
  <c r="T476" i="5"/>
  <c r="I476" i="5"/>
  <c r="H476" i="5"/>
  <c r="T475" i="5"/>
  <c r="I475" i="5"/>
  <c r="H475" i="5"/>
  <c r="T474" i="5"/>
  <c r="I474" i="5"/>
  <c r="H474" i="5"/>
  <c r="T473" i="5"/>
  <c r="I473" i="5"/>
  <c r="H473" i="5"/>
  <c r="T472" i="5"/>
  <c r="I472" i="5"/>
  <c r="H472" i="5"/>
  <c r="T471" i="5"/>
  <c r="I471" i="5"/>
  <c r="H471" i="5"/>
  <c r="T470" i="5"/>
  <c r="I470" i="5"/>
  <c r="H470" i="5"/>
  <c r="T469" i="5"/>
  <c r="I469" i="5"/>
  <c r="H469" i="5"/>
  <c r="T468" i="5"/>
  <c r="I468" i="5"/>
  <c r="H468" i="5"/>
  <c r="T467" i="5"/>
  <c r="I467" i="5"/>
  <c r="H467" i="5"/>
  <c r="T466" i="5"/>
  <c r="I466" i="5"/>
  <c r="H466" i="5"/>
  <c r="T465" i="5"/>
  <c r="I465" i="5"/>
  <c r="H465" i="5"/>
  <c r="T464" i="5"/>
  <c r="I464" i="5"/>
  <c r="H464" i="5"/>
  <c r="T463" i="5"/>
  <c r="I463" i="5"/>
  <c r="H463" i="5"/>
  <c r="T462" i="5"/>
  <c r="I462" i="5"/>
  <c r="H462" i="5"/>
  <c r="T461" i="5"/>
  <c r="I461" i="5"/>
  <c r="H461" i="5"/>
  <c r="T460" i="5"/>
  <c r="I460" i="5"/>
  <c r="H460" i="5"/>
  <c r="T459" i="5"/>
  <c r="I459" i="5"/>
  <c r="H459" i="5"/>
  <c r="T458" i="5"/>
  <c r="I458" i="5"/>
  <c r="H458" i="5"/>
  <c r="T457" i="5"/>
  <c r="I457" i="5"/>
  <c r="H457" i="5"/>
  <c r="T456" i="5"/>
  <c r="I456" i="5"/>
  <c r="H456" i="5"/>
  <c r="T455" i="5"/>
  <c r="I455" i="5"/>
  <c r="H455" i="5"/>
  <c r="T454" i="5"/>
  <c r="I454" i="5"/>
  <c r="H454" i="5"/>
  <c r="T453" i="5"/>
  <c r="I453" i="5"/>
  <c r="H453" i="5"/>
  <c r="T452" i="5"/>
  <c r="I452" i="5"/>
  <c r="H452" i="5"/>
  <c r="T451" i="5"/>
  <c r="I451" i="5"/>
  <c r="H451" i="5"/>
  <c r="T450" i="5"/>
  <c r="I450" i="5"/>
  <c r="H450" i="5"/>
  <c r="T449" i="5"/>
  <c r="I449" i="5"/>
  <c r="H449" i="5"/>
  <c r="T448" i="5"/>
  <c r="I448" i="5"/>
  <c r="H448" i="5"/>
  <c r="T447" i="5"/>
  <c r="I447" i="5"/>
  <c r="H447" i="5"/>
  <c r="T446" i="5"/>
  <c r="I446" i="5"/>
  <c r="H446" i="5"/>
  <c r="T445" i="5"/>
  <c r="I445" i="5"/>
  <c r="H445" i="5"/>
  <c r="T444" i="5"/>
  <c r="I444" i="5"/>
  <c r="H444" i="5"/>
  <c r="T443" i="5"/>
  <c r="I443" i="5"/>
  <c r="H443" i="5"/>
  <c r="T442" i="5"/>
  <c r="I442" i="5"/>
  <c r="H442" i="5"/>
  <c r="T441" i="5"/>
  <c r="I441" i="5"/>
  <c r="H441" i="5"/>
  <c r="T440" i="5"/>
  <c r="I440" i="5"/>
  <c r="H440" i="5"/>
  <c r="T439" i="5"/>
  <c r="I439" i="5"/>
  <c r="H439" i="5"/>
  <c r="T438" i="5"/>
  <c r="I438" i="5"/>
  <c r="H438" i="5"/>
  <c r="T437" i="5"/>
  <c r="I437" i="5"/>
  <c r="H437" i="5"/>
  <c r="T436" i="5"/>
  <c r="I436" i="5"/>
  <c r="H436" i="5"/>
  <c r="T435" i="5"/>
  <c r="I435" i="5"/>
  <c r="H435" i="5"/>
  <c r="T434" i="5"/>
  <c r="I434" i="5"/>
  <c r="H434" i="5"/>
  <c r="T433" i="5"/>
  <c r="I433" i="5"/>
  <c r="H433" i="5"/>
  <c r="T432" i="5"/>
  <c r="I432" i="5"/>
  <c r="H432" i="5"/>
  <c r="T431" i="5"/>
  <c r="I431" i="5"/>
  <c r="H431" i="5"/>
  <c r="T430" i="5"/>
  <c r="I430" i="5"/>
  <c r="H430" i="5"/>
  <c r="T429" i="5"/>
  <c r="I429" i="5"/>
  <c r="H429" i="5"/>
  <c r="T428" i="5"/>
  <c r="I428" i="5"/>
  <c r="H428" i="5"/>
  <c r="T427" i="5"/>
  <c r="I427" i="5"/>
  <c r="H427" i="5"/>
  <c r="T426" i="5"/>
  <c r="I426" i="5"/>
  <c r="H426" i="5"/>
  <c r="T425" i="5"/>
  <c r="I425" i="5"/>
  <c r="H425" i="5"/>
  <c r="T424" i="5"/>
  <c r="I424" i="5"/>
  <c r="H424" i="5"/>
  <c r="T423" i="5"/>
  <c r="I423" i="5"/>
  <c r="H423" i="5"/>
  <c r="T422" i="5"/>
  <c r="I422" i="5"/>
  <c r="H422" i="5"/>
  <c r="T421" i="5"/>
  <c r="I421" i="5"/>
  <c r="H421" i="5"/>
  <c r="T420" i="5"/>
  <c r="I420" i="5"/>
  <c r="H420" i="5"/>
  <c r="T419" i="5"/>
  <c r="I419" i="5"/>
  <c r="H419" i="5"/>
  <c r="T418" i="5"/>
  <c r="I418" i="5"/>
  <c r="H418" i="5"/>
  <c r="T417" i="5"/>
  <c r="I417" i="5"/>
  <c r="H417" i="5"/>
  <c r="T416" i="5"/>
  <c r="I416" i="5"/>
  <c r="H416" i="5"/>
  <c r="T415" i="5"/>
  <c r="I415" i="5"/>
  <c r="H415" i="5"/>
  <c r="T414" i="5"/>
  <c r="I414" i="5"/>
  <c r="H414" i="5"/>
  <c r="T413" i="5"/>
  <c r="I413" i="5"/>
  <c r="H413" i="5"/>
  <c r="T412" i="5"/>
  <c r="I412" i="5"/>
  <c r="H412" i="5"/>
  <c r="T411" i="5"/>
  <c r="I411" i="5"/>
  <c r="H411" i="5"/>
  <c r="T410" i="5"/>
  <c r="I410" i="5"/>
  <c r="H410" i="5"/>
  <c r="T409" i="5"/>
  <c r="I409" i="5"/>
  <c r="H409" i="5"/>
  <c r="T408" i="5"/>
  <c r="I408" i="5"/>
  <c r="H408" i="5"/>
  <c r="T407" i="5"/>
  <c r="I407" i="5"/>
  <c r="H407" i="5"/>
  <c r="T406" i="5"/>
  <c r="I406" i="5"/>
  <c r="H406" i="5"/>
  <c r="T405" i="5"/>
  <c r="I405" i="5"/>
  <c r="H405" i="5"/>
  <c r="T404" i="5"/>
  <c r="I404" i="5"/>
  <c r="H404" i="5"/>
  <c r="T403" i="5"/>
  <c r="I403" i="5"/>
  <c r="H403" i="5"/>
  <c r="T402" i="5"/>
  <c r="I402" i="5"/>
  <c r="H402" i="5"/>
  <c r="T401" i="5"/>
  <c r="I401" i="5"/>
  <c r="H401" i="5"/>
  <c r="T400" i="5"/>
  <c r="I400" i="5"/>
  <c r="H400" i="5"/>
  <c r="T399" i="5"/>
  <c r="I399" i="5"/>
  <c r="H399" i="5"/>
  <c r="T398" i="5"/>
  <c r="I398" i="5"/>
  <c r="H398" i="5"/>
  <c r="T397" i="5"/>
  <c r="I397" i="5"/>
  <c r="H397" i="5"/>
  <c r="T396" i="5"/>
  <c r="I396" i="5"/>
  <c r="H396" i="5"/>
  <c r="T395" i="5"/>
  <c r="I395" i="5"/>
  <c r="H395" i="5"/>
  <c r="T394" i="5"/>
  <c r="I394" i="5"/>
  <c r="H394" i="5"/>
  <c r="T393" i="5"/>
  <c r="I393" i="5"/>
  <c r="H393" i="5"/>
  <c r="T392" i="5"/>
  <c r="I392" i="5"/>
  <c r="H392" i="5"/>
  <c r="T391" i="5"/>
  <c r="I391" i="5"/>
  <c r="H391" i="5"/>
  <c r="T390" i="5"/>
  <c r="I390" i="5"/>
  <c r="H390" i="5"/>
  <c r="T389" i="5"/>
  <c r="I389" i="5"/>
  <c r="H389" i="5"/>
  <c r="T388" i="5"/>
  <c r="I388" i="5"/>
  <c r="H388" i="5"/>
  <c r="T387" i="5"/>
  <c r="I387" i="5"/>
  <c r="H387" i="5"/>
  <c r="T386" i="5"/>
  <c r="I386" i="5"/>
  <c r="H386" i="5"/>
  <c r="T385" i="5"/>
  <c r="I385" i="5"/>
  <c r="H385" i="5"/>
  <c r="T384" i="5"/>
  <c r="I384" i="5"/>
  <c r="H384" i="5"/>
  <c r="T383" i="5"/>
  <c r="I383" i="5"/>
  <c r="H383" i="5"/>
  <c r="T382" i="5"/>
  <c r="I382" i="5"/>
  <c r="H382" i="5"/>
  <c r="T381" i="5"/>
  <c r="I381" i="5"/>
  <c r="H381" i="5"/>
  <c r="T380" i="5"/>
  <c r="I380" i="5"/>
  <c r="H380" i="5"/>
  <c r="T379" i="5"/>
  <c r="I379" i="5"/>
  <c r="H379" i="5"/>
  <c r="T378" i="5"/>
  <c r="I378" i="5"/>
  <c r="H378" i="5"/>
  <c r="T377" i="5"/>
  <c r="I377" i="5"/>
  <c r="H377" i="5"/>
  <c r="T376" i="5"/>
  <c r="I376" i="5"/>
  <c r="H376" i="5"/>
  <c r="T375" i="5"/>
  <c r="I375" i="5"/>
  <c r="H375" i="5"/>
  <c r="T374" i="5"/>
  <c r="I374" i="5"/>
  <c r="H374" i="5"/>
  <c r="T373" i="5"/>
  <c r="I373" i="5"/>
  <c r="H373" i="5"/>
  <c r="T372" i="5"/>
  <c r="I372" i="5"/>
  <c r="H372" i="5"/>
  <c r="T371" i="5"/>
  <c r="I371" i="5"/>
  <c r="H371" i="5"/>
  <c r="T370" i="5"/>
  <c r="I370" i="5"/>
  <c r="H370" i="5"/>
  <c r="T369" i="5"/>
  <c r="I369" i="5"/>
  <c r="H369" i="5"/>
  <c r="T368" i="5"/>
  <c r="I368" i="5"/>
  <c r="H368" i="5"/>
  <c r="T367" i="5"/>
  <c r="I367" i="5"/>
  <c r="H367" i="5"/>
  <c r="T366" i="5"/>
  <c r="I366" i="5"/>
  <c r="H366" i="5"/>
  <c r="T365" i="5"/>
  <c r="I365" i="5"/>
  <c r="H365" i="5"/>
  <c r="T364" i="5"/>
  <c r="I364" i="5"/>
  <c r="H364" i="5"/>
  <c r="T363" i="5"/>
  <c r="I363" i="5"/>
  <c r="H363" i="5"/>
  <c r="T362" i="5"/>
  <c r="I362" i="5"/>
  <c r="H362" i="5"/>
  <c r="T361" i="5"/>
  <c r="I361" i="5"/>
  <c r="H361" i="5"/>
  <c r="T360" i="5"/>
  <c r="I360" i="5"/>
  <c r="H360" i="5"/>
  <c r="T359" i="5"/>
  <c r="I359" i="5"/>
  <c r="H359" i="5"/>
  <c r="T358" i="5"/>
  <c r="I358" i="5"/>
  <c r="H358" i="5"/>
  <c r="T357" i="5"/>
  <c r="I357" i="5"/>
  <c r="H357" i="5"/>
  <c r="T356" i="5"/>
  <c r="I356" i="5"/>
  <c r="H356" i="5"/>
  <c r="T355" i="5"/>
  <c r="I355" i="5"/>
  <c r="H355" i="5"/>
  <c r="T354" i="5"/>
  <c r="I354" i="5"/>
  <c r="H354" i="5"/>
  <c r="T353" i="5"/>
  <c r="I353" i="5"/>
  <c r="H353" i="5"/>
  <c r="T352" i="5"/>
  <c r="I352" i="5"/>
  <c r="H352" i="5"/>
  <c r="T351" i="5"/>
  <c r="I351" i="5"/>
  <c r="H351" i="5"/>
  <c r="T350" i="5"/>
  <c r="I350" i="5"/>
  <c r="H350" i="5"/>
  <c r="T349" i="5"/>
  <c r="I349" i="5"/>
  <c r="H349" i="5"/>
  <c r="T348" i="5"/>
  <c r="I348" i="5"/>
  <c r="H348" i="5"/>
  <c r="T347" i="5"/>
  <c r="I347" i="5"/>
  <c r="H347" i="5"/>
  <c r="T346" i="5"/>
  <c r="I346" i="5"/>
  <c r="H346" i="5"/>
  <c r="T345" i="5"/>
  <c r="I345" i="5"/>
  <c r="H345" i="5"/>
  <c r="T344" i="5"/>
  <c r="I344" i="5"/>
  <c r="H344" i="5"/>
  <c r="T343" i="5"/>
  <c r="I343" i="5"/>
  <c r="H343" i="5"/>
  <c r="T342" i="5"/>
  <c r="I342" i="5"/>
  <c r="H342" i="5"/>
  <c r="T341" i="5"/>
  <c r="I341" i="5"/>
  <c r="H341" i="5"/>
  <c r="T340" i="5"/>
  <c r="I340" i="5"/>
  <c r="H340" i="5"/>
  <c r="T339" i="5"/>
  <c r="I339" i="5"/>
  <c r="H339" i="5"/>
  <c r="T338" i="5"/>
  <c r="I338" i="5"/>
  <c r="H338" i="5"/>
  <c r="T337" i="5"/>
  <c r="I337" i="5"/>
  <c r="H337" i="5"/>
  <c r="T336" i="5"/>
  <c r="I336" i="5"/>
  <c r="H336" i="5"/>
  <c r="T335" i="5"/>
  <c r="I335" i="5"/>
  <c r="H335" i="5"/>
  <c r="T334" i="5"/>
  <c r="I334" i="5"/>
  <c r="H334" i="5"/>
  <c r="T333" i="5"/>
  <c r="I333" i="5"/>
  <c r="H333" i="5"/>
  <c r="T332" i="5"/>
  <c r="I332" i="5"/>
  <c r="H332" i="5"/>
  <c r="T331" i="5"/>
  <c r="I331" i="5"/>
  <c r="H331" i="5"/>
  <c r="T330" i="5"/>
  <c r="I330" i="5"/>
  <c r="H330" i="5"/>
  <c r="T329" i="5"/>
  <c r="I329" i="5"/>
  <c r="H329" i="5"/>
  <c r="T328" i="5"/>
  <c r="I328" i="5"/>
  <c r="H328" i="5"/>
  <c r="T327" i="5"/>
  <c r="I327" i="5"/>
  <c r="H327" i="5"/>
  <c r="T326" i="5"/>
  <c r="I326" i="5"/>
  <c r="H326" i="5"/>
  <c r="T325" i="5"/>
  <c r="I325" i="5"/>
  <c r="H325" i="5"/>
  <c r="T324" i="5"/>
  <c r="I324" i="5"/>
  <c r="H324" i="5"/>
  <c r="T323" i="5"/>
  <c r="I323" i="5"/>
  <c r="H323" i="5"/>
  <c r="T322" i="5"/>
  <c r="I322" i="5"/>
  <c r="H322" i="5"/>
  <c r="T321" i="5"/>
  <c r="I321" i="5"/>
  <c r="H321" i="5"/>
  <c r="T320" i="5"/>
  <c r="I320" i="5"/>
  <c r="H320" i="5"/>
  <c r="T319" i="5"/>
  <c r="I319" i="5"/>
  <c r="H319" i="5"/>
  <c r="T318" i="5"/>
  <c r="I318" i="5"/>
  <c r="H318" i="5"/>
  <c r="T317" i="5"/>
  <c r="I317" i="5"/>
  <c r="H317" i="5"/>
  <c r="T316" i="5"/>
  <c r="I316" i="5"/>
  <c r="H316" i="5"/>
  <c r="T315" i="5"/>
  <c r="I315" i="5"/>
  <c r="H315" i="5"/>
  <c r="T314" i="5"/>
  <c r="I314" i="5"/>
  <c r="H314" i="5"/>
  <c r="T313" i="5"/>
  <c r="I313" i="5"/>
  <c r="H313" i="5"/>
  <c r="T312" i="5"/>
  <c r="I312" i="5"/>
  <c r="H312" i="5"/>
  <c r="T311" i="5"/>
  <c r="I311" i="5"/>
  <c r="H311" i="5"/>
  <c r="T310" i="5"/>
  <c r="I310" i="5"/>
  <c r="H310" i="5"/>
  <c r="T309" i="5"/>
  <c r="I309" i="5"/>
  <c r="H309" i="5"/>
  <c r="T308" i="5"/>
  <c r="I308" i="5"/>
  <c r="H308" i="5"/>
  <c r="T307" i="5"/>
  <c r="I307" i="5"/>
  <c r="H307" i="5"/>
  <c r="T306" i="5"/>
  <c r="I306" i="5"/>
  <c r="H306" i="5"/>
  <c r="T305" i="5"/>
  <c r="I305" i="5"/>
  <c r="H305" i="5"/>
  <c r="T304" i="5"/>
  <c r="I304" i="5"/>
  <c r="H304" i="5"/>
  <c r="T303" i="5"/>
  <c r="I303" i="5"/>
  <c r="H303" i="5"/>
  <c r="T302" i="5"/>
  <c r="I302" i="5"/>
  <c r="H302" i="5"/>
  <c r="T301" i="5"/>
  <c r="I301" i="5"/>
  <c r="H301" i="5"/>
  <c r="T300" i="5"/>
  <c r="I300" i="5"/>
  <c r="H300" i="5"/>
  <c r="T299" i="5"/>
  <c r="I299" i="5"/>
  <c r="H299" i="5"/>
  <c r="T298" i="5"/>
  <c r="I298" i="5"/>
  <c r="H298" i="5"/>
  <c r="T297" i="5"/>
  <c r="I297" i="5"/>
  <c r="H297" i="5"/>
  <c r="T296" i="5"/>
  <c r="I296" i="5"/>
  <c r="H296" i="5"/>
  <c r="T295" i="5"/>
  <c r="I295" i="5"/>
  <c r="H295" i="5"/>
  <c r="T294" i="5"/>
  <c r="I294" i="5"/>
  <c r="H294" i="5"/>
  <c r="T293" i="5"/>
  <c r="I293" i="5"/>
  <c r="H293" i="5"/>
  <c r="T292" i="5"/>
  <c r="I292" i="5"/>
  <c r="H292" i="5"/>
  <c r="T291" i="5"/>
  <c r="I291" i="5"/>
  <c r="H291" i="5"/>
  <c r="T290" i="5"/>
  <c r="I290" i="5"/>
  <c r="H290" i="5"/>
  <c r="T289" i="5"/>
  <c r="I289" i="5"/>
  <c r="H289" i="5"/>
  <c r="T288" i="5"/>
  <c r="I288" i="5"/>
  <c r="H288" i="5"/>
  <c r="T287" i="5"/>
  <c r="I287" i="5"/>
  <c r="H287" i="5"/>
  <c r="T286" i="5"/>
  <c r="I286" i="5"/>
  <c r="H286" i="5"/>
  <c r="T285" i="5"/>
  <c r="I285" i="5"/>
  <c r="H285" i="5"/>
  <c r="T284" i="5"/>
  <c r="I284" i="5"/>
  <c r="H284" i="5"/>
  <c r="T283" i="5"/>
  <c r="I283" i="5"/>
  <c r="H283" i="5"/>
  <c r="T282" i="5"/>
  <c r="I282" i="5"/>
  <c r="H282" i="5"/>
  <c r="T281" i="5"/>
  <c r="I281" i="5"/>
  <c r="H281" i="5"/>
  <c r="T280" i="5"/>
  <c r="I280" i="5"/>
  <c r="H280" i="5"/>
  <c r="T279" i="5"/>
  <c r="I279" i="5"/>
  <c r="H279" i="5"/>
  <c r="T278" i="5"/>
  <c r="I278" i="5"/>
  <c r="H278" i="5"/>
  <c r="T277" i="5"/>
  <c r="I277" i="5"/>
  <c r="H277" i="5"/>
  <c r="T276" i="5"/>
  <c r="I276" i="5"/>
  <c r="H276" i="5"/>
  <c r="T275" i="5"/>
  <c r="I275" i="5"/>
  <c r="H275" i="5"/>
  <c r="T274" i="5"/>
  <c r="I274" i="5"/>
  <c r="H274" i="5"/>
  <c r="T273" i="5"/>
  <c r="I273" i="5"/>
  <c r="H273" i="5"/>
  <c r="T272" i="5"/>
  <c r="I272" i="5"/>
  <c r="H272" i="5"/>
  <c r="T271" i="5"/>
  <c r="I271" i="5"/>
  <c r="H271" i="5"/>
  <c r="T270" i="5"/>
  <c r="I270" i="5"/>
  <c r="H270" i="5"/>
  <c r="T269" i="5"/>
  <c r="I269" i="5"/>
  <c r="H269" i="5"/>
  <c r="T268" i="5"/>
  <c r="I268" i="5"/>
  <c r="H268" i="5"/>
  <c r="T267" i="5"/>
  <c r="I267" i="5"/>
  <c r="H267" i="5"/>
  <c r="T266" i="5"/>
  <c r="I266" i="5"/>
  <c r="H266" i="5"/>
  <c r="T265" i="5"/>
  <c r="I265" i="5"/>
  <c r="H265" i="5"/>
  <c r="T264" i="5"/>
  <c r="I264" i="5"/>
  <c r="H264" i="5"/>
  <c r="T263" i="5"/>
  <c r="I263" i="5"/>
  <c r="H263" i="5"/>
  <c r="T262" i="5"/>
  <c r="I262" i="5"/>
  <c r="H262" i="5"/>
  <c r="T261" i="5"/>
  <c r="I261" i="5"/>
  <c r="H261" i="5"/>
  <c r="T260" i="5"/>
  <c r="I260" i="5"/>
  <c r="H260" i="5"/>
  <c r="T259" i="5"/>
  <c r="I259" i="5"/>
  <c r="H259" i="5"/>
  <c r="T258" i="5"/>
  <c r="I258" i="5"/>
  <c r="H258" i="5"/>
  <c r="T257" i="5"/>
  <c r="I257" i="5"/>
  <c r="H257" i="5"/>
  <c r="T256" i="5"/>
  <c r="I256" i="5"/>
  <c r="H256" i="5"/>
  <c r="T255" i="5"/>
  <c r="I255" i="5"/>
  <c r="H255" i="5"/>
  <c r="T254" i="5"/>
  <c r="I254" i="5"/>
  <c r="H254" i="5"/>
  <c r="T253" i="5"/>
  <c r="I253" i="5"/>
  <c r="H253" i="5"/>
  <c r="T252" i="5"/>
  <c r="I252" i="5"/>
  <c r="H252" i="5"/>
  <c r="T251" i="5"/>
  <c r="I251" i="5"/>
  <c r="H251" i="5"/>
  <c r="T250" i="5"/>
  <c r="I250" i="5"/>
  <c r="H250" i="5"/>
  <c r="T249" i="5"/>
  <c r="I249" i="5"/>
  <c r="H249" i="5"/>
  <c r="T248" i="5"/>
  <c r="I248" i="5"/>
  <c r="H248" i="5"/>
  <c r="T247" i="5"/>
  <c r="I247" i="5"/>
  <c r="H247" i="5"/>
  <c r="T246" i="5"/>
  <c r="I246" i="5"/>
  <c r="H246" i="5"/>
  <c r="T245" i="5"/>
  <c r="I245" i="5"/>
  <c r="H245" i="5"/>
  <c r="T244" i="5"/>
  <c r="I244" i="5"/>
  <c r="H244" i="5"/>
  <c r="T243" i="5"/>
  <c r="I243" i="5"/>
  <c r="H243" i="5"/>
  <c r="T242" i="5"/>
  <c r="I242" i="5"/>
  <c r="H242" i="5"/>
  <c r="T241" i="5"/>
  <c r="I241" i="5"/>
  <c r="H241" i="5"/>
  <c r="T240" i="5"/>
  <c r="I240" i="5"/>
  <c r="H240" i="5"/>
  <c r="T239" i="5"/>
  <c r="I239" i="5"/>
  <c r="H239" i="5"/>
  <c r="T238" i="5"/>
  <c r="I238" i="5"/>
  <c r="H238" i="5"/>
  <c r="T237" i="5"/>
  <c r="I237" i="5"/>
  <c r="H237" i="5"/>
  <c r="T236" i="5"/>
  <c r="I236" i="5"/>
  <c r="H236" i="5"/>
  <c r="T235" i="5"/>
  <c r="I235" i="5"/>
  <c r="H235" i="5"/>
  <c r="T234" i="5"/>
  <c r="I234" i="5"/>
  <c r="H234" i="5"/>
  <c r="T233" i="5"/>
  <c r="I233" i="5"/>
  <c r="H233" i="5"/>
  <c r="T232" i="5"/>
  <c r="I232" i="5"/>
  <c r="H232" i="5"/>
  <c r="T231" i="5"/>
  <c r="I231" i="5"/>
  <c r="H231" i="5"/>
  <c r="T230" i="5"/>
  <c r="I230" i="5"/>
  <c r="H230" i="5"/>
  <c r="T229" i="5"/>
  <c r="I229" i="5"/>
  <c r="H229" i="5"/>
  <c r="T228" i="5"/>
  <c r="I228" i="5"/>
  <c r="H228" i="5"/>
  <c r="T227" i="5"/>
  <c r="I227" i="5"/>
  <c r="H227" i="5"/>
  <c r="T226" i="5"/>
  <c r="I226" i="5"/>
  <c r="H226" i="5"/>
  <c r="T225" i="5"/>
  <c r="I225" i="5"/>
  <c r="H225" i="5"/>
  <c r="T224" i="5"/>
  <c r="I224" i="5"/>
  <c r="H224" i="5"/>
  <c r="T223" i="5"/>
  <c r="I223" i="5"/>
  <c r="H223" i="5"/>
  <c r="T222" i="5"/>
  <c r="I222" i="5"/>
  <c r="H222" i="5"/>
  <c r="T221" i="5"/>
  <c r="I221" i="5"/>
  <c r="H221" i="5"/>
  <c r="T220" i="5"/>
  <c r="I220" i="5"/>
  <c r="H220" i="5"/>
  <c r="T219" i="5"/>
  <c r="I219" i="5"/>
  <c r="H219" i="5"/>
  <c r="T218" i="5"/>
  <c r="I218" i="5"/>
  <c r="H218" i="5"/>
  <c r="T217" i="5"/>
  <c r="I217" i="5"/>
  <c r="H217" i="5"/>
  <c r="T216" i="5"/>
  <c r="I216" i="5"/>
  <c r="H216" i="5"/>
  <c r="T215" i="5"/>
  <c r="I215" i="5"/>
  <c r="H215" i="5"/>
  <c r="T214" i="5"/>
  <c r="I214" i="5"/>
  <c r="H214" i="5"/>
  <c r="T213" i="5"/>
  <c r="I213" i="5"/>
  <c r="H213" i="5"/>
  <c r="T212" i="5"/>
  <c r="I212" i="5"/>
  <c r="H212" i="5"/>
  <c r="T211" i="5"/>
  <c r="I211" i="5"/>
  <c r="H211" i="5"/>
  <c r="T210" i="5"/>
  <c r="I210" i="5"/>
  <c r="H210" i="5"/>
  <c r="T209" i="5"/>
  <c r="I209" i="5"/>
  <c r="H209" i="5"/>
  <c r="T208" i="5"/>
  <c r="I208" i="5"/>
  <c r="H208" i="5"/>
  <c r="T207" i="5"/>
  <c r="I207" i="5"/>
  <c r="H207" i="5"/>
  <c r="T206" i="5"/>
  <c r="I206" i="5"/>
  <c r="H206" i="5"/>
  <c r="T205" i="5"/>
  <c r="I205" i="5"/>
  <c r="H205" i="5"/>
  <c r="T204" i="5"/>
  <c r="I204" i="5"/>
  <c r="H204" i="5"/>
  <c r="T203" i="5"/>
  <c r="I203" i="5"/>
  <c r="H203" i="5"/>
  <c r="T202" i="5"/>
  <c r="I202" i="5"/>
  <c r="H202" i="5"/>
  <c r="T201" i="5"/>
  <c r="I201" i="5"/>
  <c r="H201" i="5"/>
  <c r="T200" i="5"/>
  <c r="I200" i="5"/>
  <c r="H200" i="5"/>
  <c r="T199" i="5"/>
  <c r="I199" i="5"/>
  <c r="H199" i="5"/>
  <c r="T198" i="5"/>
  <c r="I198" i="5"/>
  <c r="H198" i="5"/>
  <c r="T197" i="5"/>
  <c r="I197" i="5"/>
  <c r="H197" i="5"/>
  <c r="T196" i="5"/>
  <c r="I196" i="5"/>
  <c r="H196" i="5"/>
  <c r="T195" i="5"/>
  <c r="I195" i="5"/>
  <c r="H195" i="5"/>
  <c r="T194" i="5"/>
  <c r="I194" i="5"/>
  <c r="H194" i="5"/>
  <c r="T193" i="5"/>
  <c r="I193" i="5"/>
  <c r="H193" i="5"/>
  <c r="T192" i="5"/>
  <c r="I192" i="5"/>
  <c r="H192" i="5"/>
  <c r="T191" i="5"/>
  <c r="I191" i="5"/>
  <c r="H191" i="5"/>
  <c r="T190" i="5"/>
  <c r="I190" i="5"/>
  <c r="H190" i="5"/>
  <c r="T189" i="5"/>
  <c r="I189" i="5"/>
  <c r="H189" i="5"/>
  <c r="T188" i="5"/>
  <c r="I188" i="5"/>
  <c r="H188" i="5"/>
  <c r="T187" i="5"/>
  <c r="I187" i="5"/>
  <c r="H187" i="5"/>
  <c r="T186" i="5"/>
  <c r="I186" i="5"/>
  <c r="H186" i="5"/>
  <c r="T185" i="5"/>
  <c r="I185" i="5"/>
  <c r="H185" i="5"/>
  <c r="T184" i="5"/>
  <c r="I184" i="5"/>
  <c r="H184" i="5"/>
  <c r="T183" i="5"/>
  <c r="I183" i="5"/>
  <c r="H183" i="5"/>
  <c r="T182" i="5"/>
  <c r="I182" i="5"/>
  <c r="H182" i="5"/>
  <c r="T181" i="5"/>
  <c r="I181" i="5"/>
  <c r="H181" i="5"/>
  <c r="T180" i="5"/>
  <c r="I180" i="5"/>
  <c r="H180" i="5"/>
  <c r="T179" i="5"/>
  <c r="I179" i="5"/>
  <c r="H179" i="5"/>
  <c r="T178" i="5"/>
  <c r="I178" i="5"/>
  <c r="H178" i="5"/>
  <c r="T177" i="5"/>
  <c r="I177" i="5"/>
  <c r="H177" i="5"/>
  <c r="T176" i="5"/>
  <c r="I176" i="5"/>
  <c r="H176" i="5"/>
  <c r="T175" i="5"/>
  <c r="I175" i="5"/>
  <c r="H175" i="5"/>
  <c r="T174" i="5"/>
  <c r="I174" i="5"/>
  <c r="H174" i="5"/>
  <c r="T173" i="5"/>
  <c r="I173" i="5"/>
  <c r="H173" i="5"/>
  <c r="T172" i="5"/>
  <c r="I172" i="5"/>
  <c r="H172" i="5"/>
  <c r="T171" i="5"/>
  <c r="I171" i="5"/>
  <c r="H171" i="5"/>
  <c r="T170" i="5"/>
  <c r="I170" i="5"/>
  <c r="H170" i="5"/>
  <c r="T169" i="5"/>
  <c r="I169" i="5"/>
  <c r="H169" i="5"/>
  <c r="T168" i="5"/>
  <c r="I168" i="5"/>
  <c r="H168" i="5"/>
  <c r="T167" i="5"/>
  <c r="I167" i="5"/>
  <c r="H167" i="5"/>
  <c r="T166" i="5"/>
  <c r="I166" i="5"/>
  <c r="H166" i="5"/>
  <c r="T165" i="5"/>
  <c r="I165" i="5"/>
  <c r="H165" i="5"/>
  <c r="T164" i="5"/>
  <c r="I164" i="5"/>
  <c r="H164" i="5"/>
  <c r="T163" i="5"/>
  <c r="I163" i="5"/>
  <c r="H163" i="5"/>
  <c r="T162" i="5"/>
  <c r="I162" i="5"/>
  <c r="H162" i="5"/>
  <c r="T161" i="5"/>
  <c r="I161" i="5"/>
  <c r="H161" i="5"/>
  <c r="T160" i="5"/>
  <c r="I160" i="5"/>
  <c r="H160" i="5"/>
  <c r="T159" i="5"/>
  <c r="I159" i="5"/>
  <c r="H159" i="5"/>
  <c r="T158" i="5"/>
  <c r="I158" i="5"/>
  <c r="H158" i="5"/>
  <c r="T157" i="5"/>
  <c r="I157" i="5"/>
  <c r="H157" i="5"/>
  <c r="T156" i="5"/>
  <c r="I156" i="5"/>
  <c r="H156" i="5"/>
  <c r="T155" i="5"/>
  <c r="I155" i="5"/>
  <c r="H155" i="5"/>
  <c r="T154" i="5"/>
  <c r="I154" i="5"/>
  <c r="H154" i="5"/>
  <c r="T153" i="5"/>
  <c r="I153" i="5"/>
  <c r="H153" i="5"/>
  <c r="T152" i="5"/>
  <c r="I152" i="5"/>
  <c r="H152" i="5"/>
  <c r="T151" i="5"/>
  <c r="I151" i="5"/>
  <c r="H151" i="5"/>
  <c r="T150" i="5"/>
  <c r="I150" i="5"/>
  <c r="H150" i="5"/>
  <c r="T149" i="5"/>
  <c r="I149" i="5"/>
  <c r="H149" i="5"/>
  <c r="T148" i="5"/>
  <c r="I148" i="5"/>
  <c r="H148" i="5"/>
  <c r="T147" i="5"/>
  <c r="I147" i="5"/>
  <c r="H147" i="5"/>
  <c r="T146" i="5"/>
  <c r="I146" i="5"/>
  <c r="H146" i="5"/>
  <c r="T145" i="5"/>
  <c r="I145" i="5"/>
  <c r="H145" i="5"/>
  <c r="T144" i="5"/>
  <c r="I144" i="5"/>
  <c r="H144" i="5"/>
  <c r="T143" i="5"/>
  <c r="I143" i="5"/>
  <c r="H143" i="5"/>
  <c r="T142" i="5"/>
  <c r="I142" i="5"/>
  <c r="H142" i="5"/>
  <c r="T141" i="5"/>
  <c r="I141" i="5"/>
  <c r="H141" i="5"/>
  <c r="T140" i="5"/>
  <c r="I140" i="5"/>
  <c r="H140" i="5"/>
  <c r="T139" i="5"/>
  <c r="I139" i="5"/>
  <c r="H139" i="5"/>
  <c r="T138" i="5"/>
  <c r="I138" i="5"/>
  <c r="H138" i="5"/>
  <c r="T137" i="5"/>
  <c r="I137" i="5"/>
  <c r="H137" i="5"/>
  <c r="T136" i="5"/>
  <c r="I136" i="5"/>
  <c r="H136" i="5"/>
  <c r="T135" i="5"/>
  <c r="I135" i="5"/>
  <c r="H135" i="5"/>
  <c r="T134" i="5"/>
  <c r="I134" i="5"/>
  <c r="H134" i="5"/>
  <c r="T133" i="5"/>
  <c r="I133" i="5"/>
  <c r="H133" i="5"/>
  <c r="T132" i="5"/>
  <c r="I132" i="5"/>
  <c r="H132" i="5"/>
  <c r="T131" i="5"/>
  <c r="I131" i="5"/>
  <c r="H131" i="5"/>
  <c r="T130" i="5"/>
  <c r="I130" i="5"/>
  <c r="H130" i="5"/>
  <c r="T129" i="5"/>
  <c r="I129" i="5"/>
  <c r="H129" i="5"/>
  <c r="T128" i="5"/>
  <c r="I128" i="5"/>
  <c r="H128" i="5"/>
  <c r="T127" i="5"/>
  <c r="I127" i="5"/>
  <c r="H127" i="5"/>
  <c r="T126" i="5"/>
  <c r="I126" i="5"/>
  <c r="H126" i="5"/>
  <c r="T125" i="5"/>
  <c r="I125" i="5"/>
  <c r="H125" i="5"/>
  <c r="T124" i="5"/>
  <c r="I124" i="5"/>
  <c r="H124" i="5"/>
  <c r="T123" i="5"/>
  <c r="I123" i="5"/>
  <c r="H123" i="5"/>
  <c r="T122" i="5"/>
  <c r="I122" i="5"/>
  <c r="H122" i="5"/>
  <c r="T121" i="5"/>
  <c r="I121" i="5"/>
  <c r="H121" i="5"/>
  <c r="T120" i="5"/>
  <c r="I120" i="5"/>
  <c r="H120" i="5"/>
  <c r="T119" i="5"/>
  <c r="I119" i="5"/>
  <c r="H119" i="5"/>
  <c r="T118" i="5"/>
  <c r="I118" i="5"/>
  <c r="H118" i="5"/>
  <c r="T117" i="5"/>
  <c r="I117" i="5"/>
  <c r="H117" i="5"/>
  <c r="T116" i="5"/>
  <c r="I116" i="5"/>
  <c r="H116" i="5"/>
  <c r="T115" i="5"/>
  <c r="I115" i="5"/>
  <c r="H115" i="5"/>
  <c r="T114" i="5"/>
  <c r="I114" i="5"/>
  <c r="H114" i="5"/>
  <c r="T113" i="5"/>
  <c r="I113" i="5"/>
  <c r="H113" i="5"/>
  <c r="T112" i="5"/>
  <c r="I112" i="5"/>
  <c r="H112" i="5"/>
  <c r="T111" i="5"/>
  <c r="I111" i="5"/>
  <c r="H111" i="5"/>
  <c r="T110" i="5"/>
  <c r="I110" i="5"/>
  <c r="H110" i="5"/>
  <c r="T109" i="5"/>
  <c r="I109" i="5"/>
  <c r="H109" i="5"/>
  <c r="T108" i="5"/>
  <c r="I108" i="5"/>
  <c r="H108" i="5"/>
  <c r="T107" i="5"/>
  <c r="I107" i="5"/>
  <c r="H107" i="5"/>
  <c r="T106" i="5"/>
  <c r="I106" i="5"/>
  <c r="H106" i="5"/>
  <c r="T105" i="5"/>
  <c r="I105" i="5"/>
  <c r="H105" i="5"/>
  <c r="T104" i="5"/>
  <c r="I104" i="5"/>
  <c r="H104" i="5"/>
  <c r="T103" i="5"/>
  <c r="I103" i="5"/>
  <c r="H103" i="5"/>
  <c r="T102" i="5"/>
  <c r="I102" i="5"/>
  <c r="H102" i="5"/>
  <c r="T101" i="5"/>
  <c r="I101" i="5"/>
  <c r="H101" i="5"/>
  <c r="T100" i="5"/>
  <c r="I100" i="5"/>
  <c r="H100" i="5"/>
  <c r="T99" i="5"/>
  <c r="I99" i="5"/>
  <c r="H99" i="5"/>
  <c r="T98" i="5"/>
  <c r="I98" i="5"/>
  <c r="H98" i="5"/>
  <c r="T97" i="5"/>
  <c r="I97" i="5"/>
  <c r="H97" i="5"/>
  <c r="T96" i="5"/>
  <c r="I96" i="5"/>
  <c r="H96" i="5"/>
  <c r="T95" i="5"/>
  <c r="I95" i="5"/>
  <c r="H95" i="5"/>
  <c r="T94" i="5"/>
  <c r="I94" i="5"/>
  <c r="H94" i="5"/>
  <c r="T93" i="5"/>
  <c r="I93" i="5"/>
  <c r="H93" i="5"/>
  <c r="T92" i="5"/>
  <c r="I92" i="5"/>
  <c r="H92" i="5"/>
  <c r="T91" i="5"/>
  <c r="I91" i="5"/>
  <c r="H91" i="5"/>
  <c r="T90" i="5"/>
  <c r="I90" i="5"/>
  <c r="H90" i="5"/>
  <c r="T89" i="5"/>
  <c r="I89" i="5"/>
  <c r="H89" i="5"/>
  <c r="T88" i="5"/>
  <c r="I88" i="5"/>
  <c r="H88" i="5"/>
  <c r="T87" i="5"/>
  <c r="I87" i="5"/>
  <c r="H87" i="5"/>
  <c r="T86" i="5"/>
  <c r="I86" i="5"/>
  <c r="H86" i="5"/>
  <c r="T85" i="5"/>
  <c r="I85" i="5"/>
  <c r="H85" i="5"/>
  <c r="T84" i="5"/>
  <c r="I84" i="5"/>
  <c r="H84" i="5"/>
  <c r="T83" i="5"/>
  <c r="I83" i="5"/>
  <c r="H83" i="5"/>
  <c r="T82" i="5"/>
  <c r="I82" i="5"/>
  <c r="H82" i="5"/>
  <c r="T81" i="5"/>
  <c r="I81" i="5"/>
  <c r="H81" i="5"/>
  <c r="T80" i="5"/>
  <c r="I80" i="5"/>
  <c r="H80" i="5"/>
  <c r="T79" i="5"/>
  <c r="I79" i="5"/>
  <c r="H79" i="5"/>
  <c r="T78" i="5"/>
  <c r="I78" i="5"/>
  <c r="H78" i="5"/>
  <c r="T77" i="5"/>
  <c r="I77" i="5"/>
  <c r="H77" i="5"/>
  <c r="T76" i="5"/>
  <c r="I76" i="5"/>
  <c r="H76" i="5"/>
  <c r="T75" i="5"/>
  <c r="I75" i="5"/>
  <c r="H75" i="5"/>
  <c r="T74" i="5"/>
  <c r="I74" i="5"/>
  <c r="H74" i="5"/>
  <c r="T73" i="5"/>
  <c r="I73" i="5"/>
  <c r="H73" i="5"/>
  <c r="T72" i="5"/>
  <c r="I72" i="5"/>
  <c r="H72" i="5"/>
  <c r="T71" i="5"/>
  <c r="I71" i="5"/>
  <c r="H71" i="5"/>
  <c r="T70" i="5"/>
  <c r="I70" i="5"/>
  <c r="H70" i="5"/>
  <c r="T69" i="5"/>
  <c r="I69" i="5"/>
  <c r="H69" i="5"/>
  <c r="T68" i="5"/>
  <c r="I68" i="5"/>
  <c r="H68" i="5"/>
  <c r="T67" i="5"/>
  <c r="I67" i="5"/>
  <c r="H67" i="5"/>
  <c r="T66" i="5"/>
  <c r="I66" i="5"/>
  <c r="H66" i="5"/>
  <c r="T65" i="5"/>
  <c r="I65" i="5"/>
  <c r="H65" i="5"/>
  <c r="T64" i="5"/>
  <c r="I64" i="5"/>
  <c r="H64" i="5"/>
  <c r="T63" i="5"/>
  <c r="I63" i="5"/>
  <c r="H63" i="5"/>
  <c r="T62" i="5"/>
  <c r="I62" i="5"/>
  <c r="H62" i="5"/>
  <c r="T61" i="5"/>
  <c r="I61" i="5"/>
  <c r="H61" i="5"/>
  <c r="T60" i="5"/>
  <c r="I60" i="5"/>
  <c r="H60" i="5"/>
  <c r="T59" i="5"/>
  <c r="I59" i="5"/>
  <c r="H59" i="5"/>
  <c r="T58" i="5"/>
  <c r="I58" i="5"/>
  <c r="H58" i="5"/>
  <c r="T57" i="5"/>
  <c r="I57" i="5"/>
  <c r="H57" i="5"/>
  <c r="T56" i="5"/>
  <c r="I56" i="5"/>
  <c r="H56" i="5"/>
  <c r="T55" i="5"/>
  <c r="I55" i="5"/>
  <c r="H55" i="5"/>
  <c r="T54" i="5"/>
  <c r="I54" i="5"/>
  <c r="H54" i="5"/>
  <c r="T53" i="5"/>
  <c r="I53" i="5"/>
  <c r="H53" i="5"/>
  <c r="T52" i="5"/>
  <c r="I52" i="5"/>
  <c r="H52" i="5"/>
  <c r="T51" i="5"/>
  <c r="I51" i="5"/>
  <c r="H51" i="5"/>
  <c r="T50" i="5"/>
  <c r="I50" i="5"/>
  <c r="H50" i="5"/>
  <c r="T49" i="5"/>
  <c r="I49" i="5"/>
  <c r="H49" i="5"/>
  <c r="T48" i="5"/>
  <c r="I48" i="5"/>
  <c r="H48" i="5"/>
  <c r="T47" i="5"/>
  <c r="I47" i="5"/>
  <c r="H47" i="5"/>
  <c r="T46" i="5"/>
  <c r="I46" i="5"/>
  <c r="H46" i="5"/>
  <c r="T45" i="5"/>
  <c r="I45" i="5"/>
  <c r="H45" i="5"/>
  <c r="T44" i="5"/>
  <c r="I44" i="5"/>
  <c r="H44" i="5"/>
  <c r="T43" i="5"/>
  <c r="I43" i="5"/>
  <c r="H43" i="5"/>
  <c r="T42" i="5"/>
  <c r="I42" i="5"/>
  <c r="H42" i="5"/>
  <c r="T41" i="5"/>
  <c r="I41" i="5"/>
  <c r="H41" i="5"/>
  <c r="T40" i="5"/>
  <c r="I40" i="5"/>
  <c r="H40" i="5"/>
  <c r="T39" i="5"/>
  <c r="I39" i="5"/>
  <c r="H39" i="5"/>
  <c r="T38" i="5"/>
  <c r="I38" i="5"/>
  <c r="H38" i="5"/>
  <c r="T37" i="5"/>
  <c r="I37" i="5"/>
  <c r="H37" i="5"/>
  <c r="T36" i="5"/>
  <c r="I36" i="5"/>
  <c r="H36" i="5"/>
  <c r="T35" i="5"/>
  <c r="I35" i="5"/>
  <c r="H35" i="5"/>
  <c r="T34" i="5"/>
  <c r="I34" i="5"/>
  <c r="H34" i="5"/>
  <c r="T33" i="5"/>
  <c r="I33" i="5"/>
  <c r="H33" i="5"/>
  <c r="T32" i="5"/>
  <c r="I32" i="5"/>
  <c r="H32" i="5"/>
  <c r="T31" i="5"/>
  <c r="I31" i="5"/>
  <c r="H31" i="5"/>
  <c r="T30" i="5"/>
  <c r="I30" i="5"/>
  <c r="H30" i="5"/>
  <c r="T29" i="5"/>
  <c r="I29" i="5"/>
  <c r="H29" i="5"/>
  <c r="T28" i="5"/>
  <c r="I28" i="5"/>
  <c r="H28" i="5"/>
  <c r="T27" i="5"/>
  <c r="I27" i="5"/>
  <c r="H27" i="5"/>
  <c r="T26" i="5"/>
  <c r="I26" i="5"/>
  <c r="J35" i="5" l="1"/>
  <c r="J43" i="5"/>
  <c r="K42" i="5" s="1"/>
  <c r="J83" i="5"/>
  <c r="K82" i="5" s="1"/>
  <c r="J87" i="5"/>
  <c r="J179" i="5"/>
  <c r="J283" i="5"/>
  <c r="J315" i="5"/>
  <c r="J327" i="5"/>
  <c r="J331" i="5"/>
  <c r="J335" i="5"/>
  <c r="J343" i="5"/>
  <c r="J351" i="5"/>
  <c r="J363" i="5"/>
  <c r="J367" i="5"/>
  <c r="J375" i="5"/>
  <c r="J379" i="5"/>
  <c r="J383" i="5"/>
  <c r="J399" i="5"/>
  <c r="J403" i="5"/>
  <c r="K402" i="5" s="1"/>
  <c r="J407" i="5"/>
  <c r="J411" i="5"/>
  <c r="J419" i="5"/>
  <c r="J455" i="5"/>
  <c r="K454" i="5" s="1"/>
  <c r="J459" i="5"/>
  <c r="J463" i="5"/>
  <c r="J475" i="5"/>
  <c r="K474" i="5" s="1"/>
  <c r="J479" i="5"/>
  <c r="K478" i="5" s="1"/>
  <c r="J483" i="5"/>
  <c r="J487" i="5"/>
  <c r="J491" i="5"/>
  <c r="K490" i="5" s="1"/>
  <c r="J495" i="5"/>
  <c r="K494" i="5" s="1"/>
  <c r="J499" i="5"/>
  <c r="J511" i="5"/>
  <c r="J515" i="5"/>
  <c r="J519" i="5"/>
  <c r="K518" i="5" s="1"/>
  <c r="J523" i="5"/>
  <c r="J527" i="5"/>
  <c r="J531" i="5"/>
  <c r="J535" i="5"/>
  <c r="K534" i="5" s="1"/>
  <c r="J539" i="5"/>
  <c r="J543" i="5"/>
  <c r="J547" i="5"/>
  <c r="J551" i="5"/>
  <c r="K550" i="5" s="1"/>
  <c r="J555" i="5"/>
  <c r="J559" i="5"/>
  <c r="J563" i="5"/>
  <c r="J567" i="5"/>
  <c r="K566" i="5" s="1"/>
  <c r="J467" i="5"/>
  <c r="J471" i="5"/>
  <c r="J395" i="5"/>
  <c r="J571" i="5"/>
  <c r="K570" i="5" s="1"/>
  <c r="J575" i="5"/>
  <c r="J579" i="5"/>
  <c r="J583" i="5"/>
  <c r="K582" i="5" s="1"/>
  <c r="J587" i="5"/>
  <c r="K586" i="5" s="1"/>
  <c r="J595" i="5"/>
  <c r="J599" i="5"/>
  <c r="J603" i="5"/>
  <c r="K602" i="5" s="1"/>
  <c r="J607" i="5"/>
  <c r="K606" i="5" s="1"/>
  <c r="J611" i="5"/>
  <c r="J615" i="5"/>
  <c r="J619" i="5"/>
  <c r="K618" i="5" s="1"/>
  <c r="J623" i="5"/>
  <c r="K622" i="5" s="1"/>
  <c r="J627" i="5"/>
  <c r="J631" i="5"/>
  <c r="J635" i="5"/>
  <c r="K634" i="5" s="1"/>
  <c r="J639" i="5"/>
  <c r="K638" i="5" s="1"/>
  <c r="J643" i="5"/>
  <c r="J647" i="5"/>
  <c r="J655" i="5"/>
  <c r="K654" i="5" s="1"/>
  <c r="J659" i="5"/>
  <c r="K658" i="5" s="1"/>
  <c r="J663" i="5"/>
  <c r="J667" i="5"/>
  <c r="J671" i="5"/>
  <c r="K670" i="5" s="1"/>
  <c r="J675" i="5"/>
  <c r="K674" i="5" s="1"/>
  <c r="J679" i="5"/>
  <c r="J683" i="5"/>
  <c r="J687" i="5"/>
  <c r="K686" i="5" s="1"/>
  <c r="J691" i="5"/>
  <c r="K690" i="5" s="1"/>
  <c r="J695" i="5"/>
  <c r="J699" i="5"/>
  <c r="J703" i="5"/>
  <c r="K702" i="5" s="1"/>
  <c r="J707" i="5"/>
  <c r="K706" i="5" s="1"/>
  <c r="J711" i="5"/>
  <c r="J715" i="5"/>
  <c r="J719" i="5"/>
  <c r="J723" i="5"/>
  <c r="K722" i="5" s="1"/>
  <c r="J727" i="5"/>
  <c r="J731" i="5"/>
  <c r="J735" i="5"/>
  <c r="J739" i="5"/>
  <c r="K738" i="5" s="1"/>
  <c r="J743" i="5"/>
  <c r="J747" i="5"/>
  <c r="J751" i="5"/>
  <c r="J755" i="5"/>
  <c r="K754" i="5" s="1"/>
  <c r="J658" i="5"/>
  <c r="J662" i="5"/>
  <c r="J666" i="5"/>
  <c r="K665" i="5" s="1"/>
  <c r="J670" i="5"/>
  <c r="K669" i="5" s="1"/>
  <c r="J674" i="5"/>
  <c r="J678" i="5"/>
  <c r="J682" i="5"/>
  <c r="K681" i="5" s="1"/>
  <c r="J686" i="5"/>
  <c r="K685" i="5" s="1"/>
  <c r="J690" i="5"/>
  <c r="J694" i="5"/>
  <c r="J698" i="5"/>
  <c r="J702" i="5"/>
  <c r="K701" i="5" s="1"/>
  <c r="J706" i="5"/>
  <c r="J710" i="5"/>
  <c r="J714" i="5"/>
  <c r="K713" i="5" s="1"/>
  <c r="J718" i="5"/>
  <c r="K717" i="5" s="1"/>
  <c r="J722" i="5"/>
  <c r="J726" i="5"/>
  <c r="J730" i="5"/>
  <c r="K729" i="5" s="1"/>
  <c r="J734" i="5"/>
  <c r="K733" i="5" s="1"/>
  <c r="J738" i="5"/>
  <c r="J742" i="5"/>
  <c r="J746" i="5"/>
  <c r="K745" i="5" s="1"/>
  <c r="J750" i="5"/>
  <c r="K749" i="5" s="1"/>
  <c r="J754" i="5"/>
  <c r="J115" i="5"/>
  <c r="K114" i="5" s="1"/>
  <c r="J127" i="5"/>
  <c r="K126" i="5" s="1"/>
  <c r="J147" i="5"/>
  <c r="K146" i="5" s="1"/>
  <c r="J151" i="5"/>
  <c r="K150" i="5" s="1"/>
  <c r="J155" i="5"/>
  <c r="K154" i="5" s="1"/>
  <c r="J159" i="5"/>
  <c r="K158" i="5" s="1"/>
  <c r="J163" i="5"/>
  <c r="K162" i="5" s="1"/>
  <c r="J167" i="5"/>
  <c r="K166" i="5" s="1"/>
  <c r="J171" i="5"/>
  <c r="K170" i="5" s="1"/>
  <c r="J175" i="5"/>
  <c r="K174" i="5" s="1"/>
  <c r="J191" i="5"/>
  <c r="K190" i="5" s="1"/>
  <c r="J207" i="5"/>
  <c r="K206" i="5" s="1"/>
  <c r="J215" i="5"/>
  <c r="K214" i="5" s="1"/>
  <c r="J223" i="5"/>
  <c r="K222" i="5" s="1"/>
  <c r="J275" i="5"/>
  <c r="K274" i="5" s="1"/>
  <c r="J295" i="5"/>
  <c r="K294" i="5" s="1"/>
  <c r="J299" i="5"/>
  <c r="K298" i="5" s="1"/>
  <c r="J339" i="5"/>
  <c r="K338" i="5" s="1"/>
  <c r="J387" i="5"/>
  <c r="K386" i="5" s="1"/>
  <c r="J391" i="5"/>
  <c r="K390" i="5" s="1"/>
  <c r="J423" i="5"/>
  <c r="K422" i="5" s="1"/>
  <c r="J427" i="5"/>
  <c r="K426" i="5" s="1"/>
  <c r="J443" i="5"/>
  <c r="K442" i="5" s="1"/>
  <c r="J41" i="5"/>
  <c r="J45" i="5"/>
  <c r="K44" i="5" s="1"/>
  <c r="J49" i="5"/>
  <c r="K48" i="5" s="1"/>
  <c r="J53" i="5"/>
  <c r="K52" i="5" s="1"/>
  <c r="J57" i="5"/>
  <c r="K56" i="5" s="1"/>
  <c r="J61" i="5"/>
  <c r="K60" i="5" s="1"/>
  <c r="J65" i="5"/>
  <c r="K64" i="5" s="1"/>
  <c r="J89" i="5"/>
  <c r="K88" i="5" s="1"/>
  <c r="J28" i="5"/>
  <c r="K27" i="5" s="1"/>
  <c r="J32" i="5"/>
  <c r="J36" i="5"/>
  <c r="K35" i="5" s="1"/>
  <c r="J40" i="5"/>
  <c r="K39" i="5" s="1"/>
  <c r="J44" i="5"/>
  <c r="K43" i="5" s="1"/>
  <c r="J48" i="5"/>
  <c r="K47" i="5" s="1"/>
  <c r="J52" i="5"/>
  <c r="K51" i="5" s="1"/>
  <c r="J56" i="5"/>
  <c r="K55" i="5" s="1"/>
  <c r="J60" i="5"/>
  <c r="K59" i="5" s="1"/>
  <c r="J64" i="5"/>
  <c r="J68" i="5"/>
  <c r="K67" i="5" s="1"/>
  <c r="J72" i="5"/>
  <c r="K71" i="5" s="1"/>
  <c r="J76" i="5"/>
  <c r="K75" i="5" s="1"/>
  <c r="J80" i="5"/>
  <c r="K79" i="5" s="1"/>
  <c r="J84" i="5"/>
  <c r="K83" i="5" s="1"/>
  <c r="J88" i="5"/>
  <c r="K87" i="5" s="1"/>
  <c r="J92" i="5"/>
  <c r="J96" i="5"/>
  <c r="K95" i="5" s="1"/>
  <c r="J100" i="5"/>
  <c r="K99" i="5" s="1"/>
  <c r="J104" i="5"/>
  <c r="K103" i="5" s="1"/>
  <c r="J108" i="5"/>
  <c r="K107" i="5" s="1"/>
  <c r="J112" i="5"/>
  <c r="K111" i="5" s="1"/>
  <c r="J116" i="5"/>
  <c r="K115" i="5" s="1"/>
  <c r="J120" i="5"/>
  <c r="K119" i="5" s="1"/>
  <c r="J124" i="5"/>
  <c r="K123" i="5" s="1"/>
  <c r="J128" i="5"/>
  <c r="K127" i="5" s="1"/>
  <c r="J132" i="5"/>
  <c r="K131" i="5" s="1"/>
  <c r="J136" i="5"/>
  <c r="K135" i="5" s="1"/>
  <c r="J140" i="5"/>
  <c r="K139" i="5" s="1"/>
  <c r="J144" i="5"/>
  <c r="K143" i="5" s="1"/>
  <c r="J148" i="5"/>
  <c r="K147" i="5" s="1"/>
  <c r="J152" i="5"/>
  <c r="K151" i="5" s="1"/>
  <c r="J156" i="5"/>
  <c r="K155" i="5" s="1"/>
  <c r="J160" i="5"/>
  <c r="K159" i="5" s="1"/>
  <c r="J164" i="5"/>
  <c r="K163" i="5" s="1"/>
  <c r="J168" i="5"/>
  <c r="K167" i="5" s="1"/>
  <c r="J172" i="5"/>
  <c r="K171" i="5" s="1"/>
  <c r="J176" i="5"/>
  <c r="K175" i="5" s="1"/>
  <c r="J180" i="5"/>
  <c r="K179" i="5" s="1"/>
  <c r="J184" i="5"/>
  <c r="K183" i="5" s="1"/>
  <c r="J188" i="5"/>
  <c r="K187" i="5" s="1"/>
  <c r="J192" i="5"/>
  <c r="K191" i="5" s="1"/>
  <c r="J196" i="5"/>
  <c r="K195" i="5" s="1"/>
  <c r="J200" i="5"/>
  <c r="K199" i="5" s="1"/>
  <c r="J204" i="5"/>
  <c r="K203" i="5" s="1"/>
  <c r="J208" i="5"/>
  <c r="K207" i="5" s="1"/>
  <c r="J212" i="5"/>
  <c r="K211" i="5" s="1"/>
  <c r="J216" i="5"/>
  <c r="K215" i="5" s="1"/>
  <c r="J220" i="5"/>
  <c r="K219" i="5" s="1"/>
  <c r="J224" i="5"/>
  <c r="K223" i="5" s="1"/>
  <c r="J228" i="5"/>
  <c r="K227" i="5" s="1"/>
  <c r="J232" i="5"/>
  <c r="K231" i="5" s="1"/>
  <c r="J236" i="5"/>
  <c r="K235" i="5" s="1"/>
  <c r="J240" i="5"/>
  <c r="K239" i="5" s="1"/>
  <c r="J244" i="5"/>
  <c r="K243" i="5" s="1"/>
  <c r="J248" i="5"/>
  <c r="K247" i="5" s="1"/>
  <c r="J252" i="5"/>
  <c r="K251" i="5" s="1"/>
  <c r="J256" i="5"/>
  <c r="K255" i="5" s="1"/>
  <c r="J260" i="5"/>
  <c r="K259" i="5" s="1"/>
  <c r="J264" i="5"/>
  <c r="K263" i="5" s="1"/>
  <c r="J268" i="5"/>
  <c r="K267" i="5" s="1"/>
  <c r="J272" i="5"/>
  <c r="K271" i="5" s="1"/>
  <c r="J276" i="5"/>
  <c r="K275" i="5" s="1"/>
  <c r="J280" i="5"/>
  <c r="K279" i="5" s="1"/>
  <c r="J284" i="5"/>
  <c r="K283" i="5" s="1"/>
  <c r="J288" i="5"/>
  <c r="K287" i="5" s="1"/>
  <c r="J292" i="5"/>
  <c r="K291" i="5" s="1"/>
  <c r="J296" i="5"/>
  <c r="K295" i="5" s="1"/>
  <c r="J300" i="5"/>
  <c r="K299" i="5" s="1"/>
  <c r="J304" i="5"/>
  <c r="K303" i="5" s="1"/>
  <c r="J308" i="5"/>
  <c r="J312" i="5"/>
  <c r="K311" i="5" s="1"/>
  <c r="J316" i="5"/>
  <c r="K315" i="5" s="1"/>
  <c r="J320" i="5"/>
  <c r="K319" i="5" s="1"/>
  <c r="J324" i="5"/>
  <c r="J328" i="5"/>
  <c r="K327" i="5" s="1"/>
  <c r="J332" i="5"/>
  <c r="K331" i="5" s="1"/>
  <c r="J336" i="5"/>
  <c r="J340" i="5"/>
  <c r="K339" i="5" s="1"/>
  <c r="J344" i="5"/>
  <c r="K343" i="5" s="1"/>
  <c r="J348" i="5"/>
  <c r="J352" i="5"/>
  <c r="K351" i="5" s="1"/>
  <c r="J356" i="5"/>
  <c r="J360" i="5"/>
  <c r="K359" i="5" s="1"/>
  <c r="J364" i="5"/>
  <c r="J368" i="5"/>
  <c r="J372" i="5"/>
  <c r="J376" i="5"/>
  <c r="K375" i="5" s="1"/>
  <c r="J380" i="5"/>
  <c r="K379" i="5" s="1"/>
  <c r="J384" i="5"/>
  <c r="K383" i="5" s="1"/>
  <c r="J388" i="5"/>
  <c r="K387" i="5" s="1"/>
  <c r="J392" i="5"/>
  <c r="K391" i="5" s="1"/>
  <c r="J396" i="5"/>
  <c r="K395" i="5" s="1"/>
  <c r="J400" i="5"/>
  <c r="K399" i="5" s="1"/>
  <c r="J404" i="5"/>
  <c r="K403" i="5" s="1"/>
  <c r="J408" i="5"/>
  <c r="J412" i="5"/>
  <c r="K411" i="5" s="1"/>
  <c r="J416" i="5"/>
  <c r="K415" i="5" s="1"/>
  <c r="J420" i="5"/>
  <c r="K419" i="5" s="1"/>
  <c r="J424" i="5"/>
  <c r="K423" i="5" s="1"/>
  <c r="J428" i="5"/>
  <c r="K427" i="5" s="1"/>
  <c r="J432" i="5"/>
  <c r="K431" i="5" s="1"/>
  <c r="J436" i="5"/>
  <c r="K435" i="5" s="1"/>
  <c r="J440" i="5"/>
  <c r="K439" i="5" s="1"/>
  <c r="J444" i="5"/>
  <c r="K443" i="5" s="1"/>
  <c r="J448" i="5"/>
  <c r="K447" i="5" s="1"/>
  <c r="J452" i="5"/>
  <c r="K451" i="5" s="1"/>
  <c r="J456" i="5"/>
  <c r="K455" i="5" s="1"/>
  <c r="J460" i="5"/>
  <c r="K459" i="5" s="1"/>
  <c r="J464" i="5"/>
  <c r="K463" i="5" s="1"/>
  <c r="J468" i="5"/>
  <c r="K467" i="5" s="1"/>
  <c r="J472" i="5"/>
  <c r="K471" i="5" s="1"/>
  <c r="J476" i="5"/>
  <c r="K475" i="5" s="1"/>
  <c r="J480" i="5"/>
  <c r="K479" i="5" s="1"/>
  <c r="J484" i="5"/>
  <c r="K483" i="5" s="1"/>
  <c r="J488" i="5"/>
  <c r="K487" i="5" s="1"/>
  <c r="J492" i="5"/>
  <c r="K491" i="5" s="1"/>
  <c r="J496" i="5"/>
  <c r="K495" i="5" s="1"/>
  <c r="J500" i="5"/>
  <c r="K499" i="5" s="1"/>
  <c r="J504" i="5"/>
  <c r="K503" i="5" s="1"/>
  <c r="J508" i="5"/>
  <c r="K507" i="5" s="1"/>
  <c r="J512" i="5"/>
  <c r="K511" i="5" s="1"/>
  <c r="J516" i="5"/>
  <c r="K515" i="5" s="1"/>
  <c r="J520" i="5"/>
  <c r="K519" i="5" s="1"/>
  <c r="J524" i="5"/>
  <c r="K523" i="5" s="1"/>
  <c r="J528" i="5"/>
  <c r="K527" i="5" s="1"/>
  <c r="J532" i="5"/>
  <c r="K531" i="5" s="1"/>
  <c r="J536" i="5"/>
  <c r="K535" i="5" s="1"/>
  <c r="J540" i="5"/>
  <c r="K539" i="5" s="1"/>
  <c r="J544" i="5"/>
  <c r="K543" i="5" s="1"/>
  <c r="J548" i="5"/>
  <c r="K547" i="5" s="1"/>
  <c r="J552" i="5"/>
  <c r="K551" i="5" s="1"/>
  <c r="J556" i="5"/>
  <c r="K555" i="5" s="1"/>
  <c r="J560" i="5"/>
  <c r="K559" i="5" s="1"/>
  <c r="J564" i="5"/>
  <c r="K563" i="5" s="1"/>
  <c r="J568" i="5"/>
  <c r="K567" i="5" s="1"/>
  <c r="J572" i="5"/>
  <c r="K571" i="5" s="1"/>
  <c r="J576" i="5"/>
  <c r="K575" i="5" s="1"/>
  <c r="J580" i="5"/>
  <c r="K579" i="5" s="1"/>
  <c r="J584" i="5"/>
  <c r="K583" i="5" s="1"/>
  <c r="J588" i="5"/>
  <c r="K587" i="5" s="1"/>
  <c r="J592" i="5"/>
  <c r="K591" i="5" s="1"/>
  <c r="J596" i="5"/>
  <c r="K595" i="5" s="1"/>
  <c r="J600" i="5"/>
  <c r="K599" i="5" s="1"/>
  <c r="J604" i="5"/>
  <c r="K603" i="5" s="1"/>
  <c r="J608" i="5"/>
  <c r="K607" i="5" s="1"/>
  <c r="J612" i="5"/>
  <c r="K611" i="5" s="1"/>
  <c r="J616" i="5"/>
  <c r="K615" i="5" s="1"/>
  <c r="J620" i="5"/>
  <c r="K619" i="5" s="1"/>
  <c r="J624" i="5"/>
  <c r="K623" i="5" s="1"/>
  <c r="J628" i="5"/>
  <c r="K627" i="5" s="1"/>
  <c r="J632" i="5"/>
  <c r="K631" i="5" s="1"/>
  <c r="J636" i="5"/>
  <c r="K635" i="5" s="1"/>
  <c r="J640" i="5"/>
  <c r="K639" i="5" s="1"/>
  <c r="J644" i="5"/>
  <c r="K643" i="5" s="1"/>
  <c r="J648" i="5"/>
  <c r="K647" i="5" s="1"/>
  <c r="J652" i="5"/>
  <c r="K651" i="5" s="1"/>
  <c r="J656" i="5"/>
  <c r="K655" i="5" s="1"/>
  <c r="J660" i="5"/>
  <c r="K659" i="5" s="1"/>
  <c r="J664" i="5"/>
  <c r="K663" i="5" s="1"/>
  <c r="J668" i="5"/>
  <c r="K667" i="5" s="1"/>
  <c r="J672" i="5"/>
  <c r="K671" i="5" s="1"/>
  <c r="J676" i="5"/>
  <c r="K675" i="5" s="1"/>
  <c r="J680" i="5"/>
  <c r="K679" i="5" s="1"/>
  <c r="J684" i="5"/>
  <c r="K683" i="5" s="1"/>
  <c r="J688" i="5"/>
  <c r="K687" i="5" s="1"/>
  <c r="J692" i="5"/>
  <c r="K691" i="5" s="1"/>
  <c r="J696" i="5"/>
  <c r="K695" i="5" s="1"/>
  <c r="J700" i="5"/>
  <c r="K699" i="5" s="1"/>
  <c r="J704" i="5"/>
  <c r="K703" i="5" s="1"/>
  <c r="J708" i="5"/>
  <c r="K707" i="5" s="1"/>
  <c r="J712" i="5"/>
  <c r="K711" i="5" s="1"/>
  <c r="J716" i="5"/>
  <c r="K715" i="5" s="1"/>
  <c r="J720" i="5"/>
  <c r="K719" i="5" s="1"/>
  <c r="J724" i="5"/>
  <c r="K723" i="5" s="1"/>
  <c r="J728" i="5"/>
  <c r="K727" i="5" s="1"/>
  <c r="J732" i="5"/>
  <c r="K731" i="5" s="1"/>
  <c r="J736" i="5"/>
  <c r="K735" i="5" s="1"/>
  <c r="J740" i="5"/>
  <c r="K739" i="5" s="1"/>
  <c r="J744" i="5"/>
  <c r="K743" i="5" s="1"/>
  <c r="J748" i="5"/>
  <c r="K747" i="5" s="1"/>
  <c r="J752" i="5"/>
  <c r="K751" i="5" s="1"/>
  <c r="J756" i="5"/>
  <c r="K755" i="5" s="1"/>
  <c r="J27" i="5"/>
  <c r="K26" i="5" s="1"/>
  <c r="O26" i="5" s="1"/>
  <c r="J26" i="5"/>
  <c r="J143" i="5"/>
  <c r="K142" i="5" s="1"/>
  <c r="J195" i="5"/>
  <c r="K194" i="5" s="1"/>
  <c r="J211" i="5"/>
  <c r="K210" i="5" s="1"/>
  <c r="J219" i="5"/>
  <c r="K218" i="5" s="1"/>
  <c r="J239" i="5"/>
  <c r="K238" i="5" s="1"/>
  <c r="J287" i="5"/>
  <c r="K286" i="5" s="1"/>
  <c r="J291" i="5"/>
  <c r="K290" i="5" s="1"/>
  <c r="J307" i="5"/>
  <c r="K306" i="5" s="1"/>
  <c r="J355" i="5"/>
  <c r="K354" i="5" s="1"/>
  <c r="J359" i="5"/>
  <c r="K358" i="5" s="1"/>
  <c r="J371" i="5"/>
  <c r="K370" i="5" s="1"/>
  <c r="J447" i="5"/>
  <c r="K446" i="5" s="1"/>
  <c r="J503" i="5"/>
  <c r="J507" i="5"/>
  <c r="K506" i="5" s="1"/>
  <c r="J591" i="5"/>
  <c r="K590" i="5" s="1"/>
  <c r="J651" i="5"/>
  <c r="J59" i="5"/>
  <c r="K58" i="5" s="1"/>
  <c r="J67" i="5"/>
  <c r="K66" i="5" s="1"/>
  <c r="J75" i="5"/>
  <c r="K74" i="5" s="1"/>
  <c r="J95" i="5"/>
  <c r="K94" i="5" s="1"/>
  <c r="J123" i="5"/>
  <c r="K122" i="5" s="1"/>
  <c r="J131" i="5"/>
  <c r="K130" i="5" s="1"/>
  <c r="J135" i="5"/>
  <c r="K134" i="5" s="1"/>
  <c r="J139" i="5"/>
  <c r="K138" i="5" s="1"/>
  <c r="J183" i="5"/>
  <c r="K182" i="5" s="1"/>
  <c r="J199" i="5"/>
  <c r="K198" i="5" s="1"/>
  <c r="J203" i="5"/>
  <c r="K202" i="5" s="1"/>
  <c r="J227" i="5"/>
  <c r="K226" i="5" s="1"/>
  <c r="J231" i="5"/>
  <c r="K230" i="5" s="1"/>
  <c r="J251" i="5"/>
  <c r="K250" i="5" s="1"/>
  <c r="J255" i="5"/>
  <c r="K254" i="5" s="1"/>
  <c r="J259" i="5"/>
  <c r="K258" i="5" s="1"/>
  <c r="J263" i="5"/>
  <c r="K262" i="5" s="1"/>
  <c r="J267" i="5"/>
  <c r="K266" i="5" s="1"/>
  <c r="J271" i="5"/>
  <c r="K270" i="5" s="1"/>
  <c r="J279" i="5"/>
  <c r="K278" i="5" s="1"/>
  <c r="J303" i="5"/>
  <c r="K302" i="5" s="1"/>
  <c r="J311" i="5"/>
  <c r="K310" i="5" s="1"/>
  <c r="J319" i="5"/>
  <c r="K318" i="5" s="1"/>
  <c r="J323" i="5"/>
  <c r="K322" i="5" s="1"/>
  <c r="J347" i="5"/>
  <c r="K346" i="5" s="1"/>
  <c r="J431" i="5"/>
  <c r="K430" i="5" s="1"/>
  <c r="J435" i="5"/>
  <c r="K434" i="5" s="1"/>
  <c r="J451" i="5"/>
  <c r="K450" i="5" s="1"/>
  <c r="J30" i="5"/>
  <c r="J38" i="5"/>
  <c r="K37" i="5" s="1"/>
  <c r="J42" i="5"/>
  <c r="K41" i="5" s="1"/>
  <c r="J46" i="5"/>
  <c r="K45" i="5" s="1"/>
  <c r="J50" i="5"/>
  <c r="K49" i="5" s="1"/>
  <c r="J54" i="5"/>
  <c r="K53" i="5" s="1"/>
  <c r="J58" i="5"/>
  <c r="K57" i="5" s="1"/>
  <c r="J62" i="5"/>
  <c r="K61" i="5" s="1"/>
  <c r="J66" i="5"/>
  <c r="K65" i="5" s="1"/>
  <c r="J70" i="5"/>
  <c r="K69" i="5" s="1"/>
  <c r="J74" i="5"/>
  <c r="K73" i="5" s="1"/>
  <c r="J78" i="5"/>
  <c r="K77" i="5" s="1"/>
  <c r="J82" i="5"/>
  <c r="K81" i="5" s="1"/>
  <c r="J86" i="5"/>
  <c r="K85" i="5" s="1"/>
  <c r="J90" i="5"/>
  <c r="K89" i="5" s="1"/>
  <c r="J94" i="5"/>
  <c r="K93" i="5" s="1"/>
  <c r="J98" i="5"/>
  <c r="K97" i="5" s="1"/>
  <c r="J102" i="5"/>
  <c r="K101" i="5" s="1"/>
  <c r="J106" i="5"/>
  <c r="K105" i="5" s="1"/>
  <c r="J110" i="5"/>
  <c r="K109" i="5" s="1"/>
  <c r="J114" i="5"/>
  <c r="J118" i="5"/>
  <c r="K117" i="5" s="1"/>
  <c r="J122" i="5"/>
  <c r="K121" i="5" s="1"/>
  <c r="J126" i="5"/>
  <c r="K125" i="5" s="1"/>
  <c r="J130" i="5"/>
  <c r="K129" i="5" s="1"/>
  <c r="J134" i="5"/>
  <c r="K133" i="5" s="1"/>
  <c r="J138" i="5"/>
  <c r="K137" i="5" s="1"/>
  <c r="J142" i="5"/>
  <c r="K141" i="5" s="1"/>
  <c r="J146" i="5"/>
  <c r="K145" i="5" s="1"/>
  <c r="J150" i="5"/>
  <c r="K149" i="5" s="1"/>
  <c r="J154" i="5"/>
  <c r="K153" i="5" s="1"/>
  <c r="J158" i="5"/>
  <c r="K157" i="5" s="1"/>
  <c r="J162" i="5"/>
  <c r="K161" i="5" s="1"/>
  <c r="J166" i="5"/>
  <c r="K165" i="5" s="1"/>
  <c r="J170" i="5"/>
  <c r="K169" i="5" s="1"/>
  <c r="J174" i="5"/>
  <c r="K173" i="5" s="1"/>
  <c r="J178" i="5"/>
  <c r="K177" i="5" s="1"/>
  <c r="J182" i="5"/>
  <c r="K181" i="5" s="1"/>
  <c r="J186" i="5"/>
  <c r="K185" i="5" s="1"/>
  <c r="J190" i="5"/>
  <c r="K189" i="5" s="1"/>
  <c r="J194" i="5"/>
  <c r="K193" i="5" s="1"/>
  <c r="J198" i="5"/>
  <c r="K197" i="5" s="1"/>
  <c r="J202" i="5"/>
  <c r="K201" i="5" s="1"/>
  <c r="J206" i="5"/>
  <c r="K205" i="5" s="1"/>
  <c r="J210" i="5"/>
  <c r="K209" i="5" s="1"/>
  <c r="J214" i="5"/>
  <c r="K213" i="5" s="1"/>
  <c r="J218" i="5"/>
  <c r="K217" i="5" s="1"/>
  <c r="J222" i="5"/>
  <c r="K221" i="5" s="1"/>
  <c r="J226" i="5"/>
  <c r="K225" i="5" s="1"/>
  <c r="J230" i="5"/>
  <c r="K229" i="5" s="1"/>
  <c r="J234" i="5"/>
  <c r="K233" i="5" s="1"/>
  <c r="J238" i="5"/>
  <c r="K237" i="5" s="1"/>
  <c r="J242" i="5"/>
  <c r="K241" i="5" s="1"/>
  <c r="J246" i="5"/>
  <c r="K245" i="5" s="1"/>
  <c r="J250" i="5"/>
  <c r="K249" i="5" s="1"/>
  <c r="J254" i="5"/>
  <c r="K253" i="5" s="1"/>
  <c r="J258" i="5"/>
  <c r="K257" i="5" s="1"/>
  <c r="J262" i="5"/>
  <c r="K261" i="5" s="1"/>
  <c r="J266" i="5"/>
  <c r="K265" i="5" s="1"/>
  <c r="J270" i="5"/>
  <c r="K269" i="5" s="1"/>
  <c r="J274" i="5"/>
  <c r="K273" i="5" s="1"/>
  <c r="J278" i="5"/>
  <c r="K277" i="5" s="1"/>
  <c r="J282" i="5"/>
  <c r="K281" i="5" s="1"/>
  <c r="J286" i="5"/>
  <c r="K285" i="5" s="1"/>
  <c r="J290" i="5"/>
  <c r="K289" i="5" s="1"/>
  <c r="J294" i="5"/>
  <c r="K293" i="5" s="1"/>
  <c r="J298" i="5"/>
  <c r="K297" i="5" s="1"/>
  <c r="J302" i="5"/>
  <c r="K301" i="5" s="1"/>
  <c r="J306" i="5"/>
  <c r="K305" i="5" s="1"/>
  <c r="J310" i="5"/>
  <c r="J314" i="5"/>
  <c r="K313" i="5" s="1"/>
  <c r="J318" i="5"/>
  <c r="K317" i="5" s="1"/>
  <c r="J322" i="5"/>
  <c r="K321" i="5" s="1"/>
  <c r="J326" i="5"/>
  <c r="J330" i="5"/>
  <c r="K329" i="5" s="1"/>
  <c r="J334" i="5"/>
  <c r="K333" i="5" s="1"/>
  <c r="J338" i="5"/>
  <c r="K337" i="5" s="1"/>
  <c r="J342" i="5"/>
  <c r="K341" i="5" s="1"/>
  <c r="J346" i="5"/>
  <c r="K345" i="5" s="1"/>
  <c r="J350" i="5"/>
  <c r="K349" i="5" s="1"/>
  <c r="J354" i="5"/>
  <c r="K353" i="5" s="1"/>
  <c r="J358" i="5"/>
  <c r="K357" i="5" s="1"/>
  <c r="J362" i="5"/>
  <c r="K361" i="5" s="1"/>
  <c r="J366" i="5"/>
  <c r="J370" i="5"/>
  <c r="K369" i="5" s="1"/>
  <c r="J374" i="5"/>
  <c r="J378" i="5"/>
  <c r="K377" i="5" s="1"/>
  <c r="J382" i="5"/>
  <c r="J386" i="5"/>
  <c r="K385" i="5" s="1"/>
  <c r="J390" i="5"/>
  <c r="K389" i="5" s="1"/>
  <c r="J394" i="5"/>
  <c r="K393" i="5" s="1"/>
  <c r="J398" i="5"/>
  <c r="K397" i="5" s="1"/>
  <c r="J402" i="5"/>
  <c r="K401" i="5" s="1"/>
  <c r="J406" i="5"/>
  <c r="J410" i="5"/>
  <c r="K409" i="5" s="1"/>
  <c r="J414" i="5"/>
  <c r="J418" i="5"/>
  <c r="J422" i="5"/>
  <c r="K421" i="5" s="1"/>
  <c r="J426" i="5"/>
  <c r="K425" i="5" s="1"/>
  <c r="J430" i="5"/>
  <c r="K429" i="5" s="1"/>
  <c r="J434" i="5"/>
  <c r="K433" i="5" s="1"/>
  <c r="J438" i="5"/>
  <c r="K437" i="5" s="1"/>
  <c r="J442" i="5"/>
  <c r="K441" i="5" s="1"/>
  <c r="J446" i="5"/>
  <c r="K445" i="5" s="1"/>
  <c r="J450" i="5"/>
  <c r="K449" i="5" s="1"/>
  <c r="J454" i="5"/>
  <c r="K453" i="5" s="1"/>
  <c r="J458" i="5"/>
  <c r="K457" i="5" s="1"/>
  <c r="J462" i="5"/>
  <c r="J466" i="5"/>
  <c r="K465" i="5" s="1"/>
  <c r="J470" i="5"/>
  <c r="K469" i="5" s="1"/>
  <c r="J474" i="5"/>
  <c r="K473" i="5" s="1"/>
  <c r="J478" i="5"/>
  <c r="K477" i="5" s="1"/>
  <c r="J482" i="5"/>
  <c r="K481" i="5" s="1"/>
  <c r="J486" i="5"/>
  <c r="K485" i="5" s="1"/>
  <c r="J490" i="5"/>
  <c r="K489" i="5" s="1"/>
  <c r="J494" i="5"/>
  <c r="K493" i="5" s="1"/>
  <c r="J498" i="5"/>
  <c r="K497" i="5" s="1"/>
  <c r="J502" i="5"/>
  <c r="K501" i="5" s="1"/>
  <c r="J506" i="5"/>
  <c r="K505" i="5" s="1"/>
  <c r="J510" i="5"/>
  <c r="K509" i="5" s="1"/>
  <c r="J514" i="5"/>
  <c r="K513" i="5" s="1"/>
  <c r="J518" i="5"/>
  <c r="K517" i="5" s="1"/>
  <c r="J522" i="5"/>
  <c r="K521" i="5" s="1"/>
  <c r="J526" i="5"/>
  <c r="K525" i="5" s="1"/>
  <c r="J530" i="5"/>
  <c r="K529" i="5" s="1"/>
  <c r="J534" i="5"/>
  <c r="K533" i="5" s="1"/>
  <c r="J538" i="5"/>
  <c r="K537" i="5" s="1"/>
  <c r="J542" i="5"/>
  <c r="K541" i="5" s="1"/>
  <c r="J546" i="5"/>
  <c r="K545" i="5" s="1"/>
  <c r="J550" i="5"/>
  <c r="K549" i="5" s="1"/>
  <c r="J554" i="5"/>
  <c r="K553" i="5" s="1"/>
  <c r="J558" i="5"/>
  <c r="K557" i="5" s="1"/>
  <c r="J562" i="5"/>
  <c r="K561" i="5" s="1"/>
  <c r="J566" i="5"/>
  <c r="K565" i="5" s="1"/>
  <c r="J570" i="5"/>
  <c r="K569" i="5" s="1"/>
  <c r="J574" i="5"/>
  <c r="K573" i="5" s="1"/>
  <c r="J578" i="5"/>
  <c r="K577" i="5" s="1"/>
  <c r="J582" i="5"/>
  <c r="K581" i="5" s="1"/>
  <c r="J586" i="5"/>
  <c r="K585" i="5" s="1"/>
  <c r="J590" i="5"/>
  <c r="K589" i="5" s="1"/>
  <c r="J594" i="5"/>
  <c r="K593" i="5" s="1"/>
  <c r="J598" i="5"/>
  <c r="K597" i="5" s="1"/>
  <c r="J602" i="5"/>
  <c r="K601" i="5" s="1"/>
  <c r="J606" i="5"/>
  <c r="K605" i="5" s="1"/>
  <c r="J610" i="5"/>
  <c r="K609" i="5" s="1"/>
  <c r="J614" i="5"/>
  <c r="K613" i="5" s="1"/>
  <c r="J618" i="5"/>
  <c r="K617" i="5" s="1"/>
  <c r="J622" i="5"/>
  <c r="K621" i="5" s="1"/>
  <c r="J626" i="5"/>
  <c r="K625" i="5" s="1"/>
  <c r="J630" i="5"/>
  <c r="K629" i="5" s="1"/>
  <c r="J634" i="5"/>
  <c r="K633" i="5" s="1"/>
  <c r="J638" i="5"/>
  <c r="K637" i="5" s="1"/>
  <c r="J642" i="5"/>
  <c r="K641" i="5" s="1"/>
  <c r="J646" i="5"/>
  <c r="K645" i="5" s="1"/>
  <c r="J650" i="5"/>
  <c r="K649" i="5" s="1"/>
  <c r="J654" i="5"/>
  <c r="K653" i="5" s="1"/>
  <c r="J757" i="5"/>
  <c r="K756" i="5" s="1"/>
  <c r="J31" i="5"/>
  <c r="K30" i="5" s="1"/>
  <c r="J39" i="5"/>
  <c r="K38" i="5" s="1"/>
  <c r="J47" i="5"/>
  <c r="K46" i="5" s="1"/>
  <c r="J51" i="5"/>
  <c r="K50" i="5" s="1"/>
  <c r="J55" i="5"/>
  <c r="K54" i="5" s="1"/>
  <c r="J63" i="5"/>
  <c r="K62" i="5" s="1"/>
  <c r="J71" i="5"/>
  <c r="K70" i="5" s="1"/>
  <c r="J79" i="5"/>
  <c r="K78" i="5" s="1"/>
  <c r="J91" i="5"/>
  <c r="K90" i="5" s="1"/>
  <c r="J99" i="5"/>
  <c r="K98" i="5" s="1"/>
  <c r="J103" i="5"/>
  <c r="K102" i="5" s="1"/>
  <c r="J107" i="5"/>
  <c r="K106" i="5" s="1"/>
  <c r="J111" i="5"/>
  <c r="K110" i="5" s="1"/>
  <c r="J119" i="5"/>
  <c r="K118" i="5" s="1"/>
  <c r="J187" i="5"/>
  <c r="K186" i="5" s="1"/>
  <c r="J235" i="5"/>
  <c r="K234" i="5" s="1"/>
  <c r="J243" i="5"/>
  <c r="K242" i="5" s="1"/>
  <c r="J247" i="5"/>
  <c r="K246" i="5" s="1"/>
  <c r="J415" i="5"/>
  <c r="K414" i="5" s="1"/>
  <c r="J439" i="5"/>
  <c r="K438" i="5" s="1"/>
  <c r="J34" i="5"/>
  <c r="K33" i="5" s="1"/>
  <c r="J29" i="5"/>
  <c r="K28" i="5" s="1"/>
  <c r="J33" i="5"/>
  <c r="K32" i="5" s="1"/>
  <c r="J37" i="5"/>
  <c r="K36" i="5" s="1"/>
  <c r="J69" i="5"/>
  <c r="K68" i="5" s="1"/>
  <c r="J73" i="5"/>
  <c r="K72" i="5" s="1"/>
  <c r="J77" i="5"/>
  <c r="K76" i="5" s="1"/>
  <c r="J81" i="5"/>
  <c r="K80" i="5" s="1"/>
  <c r="J85" i="5"/>
  <c r="K84" i="5" s="1"/>
  <c r="J93" i="5"/>
  <c r="K92" i="5" s="1"/>
  <c r="J97" i="5"/>
  <c r="K96" i="5" s="1"/>
  <c r="J101" i="5"/>
  <c r="K100" i="5" s="1"/>
  <c r="J105" i="5"/>
  <c r="K104" i="5" s="1"/>
  <c r="J109" i="5"/>
  <c r="K108" i="5" s="1"/>
  <c r="J113" i="5"/>
  <c r="K112" i="5" s="1"/>
  <c r="J117" i="5"/>
  <c r="K116" i="5" s="1"/>
  <c r="J121" i="5"/>
  <c r="J125" i="5"/>
  <c r="K124" i="5" s="1"/>
  <c r="J129" i="5"/>
  <c r="K128" i="5" s="1"/>
  <c r="J133" i="5"/>
  <c r="J137" i="5"/>
  <c r="K136" i="5" s="1"/>
  <c r="J141" i="5"/>
  <c r="K140" i="5" s="1"/>
  <c r="J145" i="5"/>
  <c r="K144" i="5" s="1"/>
  <c r="J149" i="5"/>
  <c r="K148" i="5" s="1"/>
  <c r="J153" i="5"/>
  <c r="K152" i="5" s="1"/>
  <c r="J157" i="5"/>
  <c r="K156" i="5" s="1"/>
  <c r="J161" i="5"/>
  <c r="K160" i="5" s="1"/>
  <c r="J165" i="5"/>
  <c r="K164" i="5" s="1"/>
  <c r="J169" i="5"/>
  <c r="K168" i="5" s="1"/>
  <c r="J173" i="5"/>
  <c r="K172" i="5" s="1"/>
  <c r="J177" i="5"/>
  <c r="J181" i="5"/>
  <c r="K180" i="5" s="1"/>
  <c r="J185" i="5"/>
  <c r="J189" i="5"/>
  <c r="K188" i="5" s="1"/>
  <c r="J193" i="5"/>
  <c r="K192" i="5" s="1"/>
  <c r="J197" i="5"/>
  <c r="K196" i="5" s="1"/>
  <c r="J201" i="5"/>
  <c r="K200" i="5" s="1"/>
  <c r="J205" i="5"/>
  <c r="K204" i="5" s="1"/>
  <c r="J209" i="5"/>
  <c r="K208" i="5" s="1"/>
  <c r="J213" i="5"/>
  <c r="K212" i="5" s="1"/>
  <c r="J217" i="5"/>
  <c r="K216" i="5" s="1"/>
  <c r="J221" i="5"/>
  <c r="K220" i="5" s="1"/>
  <c r="J225" i="5"/>
  <c r="K224" i="5" s="1"/>
  <c r="J229" i="5"/>
  <c r="K228" i="5" s="1"/>
  <c r="J233" i="5"/>
  <c r="K232" i="5" s="1"/>
  <c r="J237" i="5"/>
  <c r="K236" i="5" s="1"/>
  <c r="J241" i="5"/>
  <c r="K240" i="5" s="1"/>
  <c r="J245" i="5"/>
  <c r="K244" i="5" s="1"/>
  <c r="J249" i="5"/>
  <c r="K248" i="5" s="1"/>
  <c r="J253" i="5"/>
  <c r="K252" i="5" s="1"/>
  <c r="J257" i="5"/>
  <c r="K256" i="5" s="1"/>
  <c r="J261" i="5"/>
  <c r="K260" i="5" s="1"/>
  <c r="J265" i="5"/>
  <c r="K264" i="5" s="1"/>
  <c r="J269" i="5"/>
  <c r="K268" i="5" s="1"/>
  <c r="J273" i="5"/>
  <c r="K272" i="5" s="1"/>
  <c r="J277" i="5"/>
  <c r="K276" i="5" s="1"/>
  <c r="J281" i="5"/>
  <c r="K280" i="5" s="1"/>
  <c r="J285" i="5"/>
  <c r="K284" i="5" s="1"/>
  <c r="J289" i="5"/>
  <c r="K288" i="5" s="1"/>
  <c r="J293" i="5"/>
  <c r="K292" i="5" s="1"/>
  <c r="J297" i="5"/>
  <c r="K296" i="5" s="1"/>
  <c r="J301" i="5"/>
  <c r="K300" i="5" s="1"/>
  <c r="J305" i="5"/>
  <c r="K304" i="5" s="1"/>
  <c r="J309" i="5"/>
  <c r="K308" i="5" s="1"/>
  <c r="J313" i="5"/>
  <c r="K312" i="5" s="1"/>
  <c r="J317" i="5"/>
  <c r="K316" i="5" s="1"/>
  <c r="J321" i="5"/>
  <c r="J325" i="5"/>
  <c r="K324" i="5" s="1"/>
  <c r="J329" i="5"/>
  <c r="K328" i="5" s="1"/>
  <c r="J333" i="5"/>
  <c r="K332" i="5" s="1"/>
  <c r="J337" i="5"/>
  <c r="J341" i="5"/>
  <c r="K340" i="5" s="1"/>
  <c r="J345" i="5"/>
  <c r="K344" i="5" s="1"/>
  <c r="J349" i="5"/>
  <c r="K348" i="5" s="1"/>
  <c r="J353" i="5"/>
  <c r="J357" i="5"/>
  <c r="J361" i="5"/>
  <c r="K360" i="5" s="1"/>
  <c r="J365" i="5"/>
  <c r="J369" i="5"/>
  <c r="J373" i="5"/>
  <c r="J377" i="5"/>
  <c r="J381" i="5"/>
  <c r="J385" i="5"/>
  <c r="K384" i="5" s="1"/>
  <c r="J389" i="5"/>
  <c r="K388" i="5" s="1"/>
  <c r="J393" i="5"/>
  <c r="K392" i="5" s="1"/>
  <c r="J397" i="5"/>
  <c r="K396" i="5" s="1"/>
  <c r="J401" i="5"/>
  <c r="K400" i="5" s="1"/>
  <c r="J405" i="5"/>
  <c r="J409" i="5"/>
  <c r="J413" i="5"/>
  <c r="K412" i="5" s="1"/>
  <c r="J417" i="5"/>
  <c r="K416" i="5" s="1"/>
  <c r="J421" i="5"/>
  <c r="K420" i="5" s="1"/>
  <c r="J425" i="5"/>
  <c r="K424" i="5" s="1"/>
  <c r="J429" i="5"/>
  <c r="K428" i="5" s="1"/>
  <c r="J433" i="5"/>
  <c r="K432" i="5" s="1"/>
  <c r="J437" i="5"/>
  <c r="K436" i="5" s="1"/>
  <c r="J441" i="5"/>
  <c r="K440" i="5" s="1"/>
  <c r="J445" i="5"/>
  <c r="K444" i="5" s="1"/>
  <c r="J449" i="5"/>
  <c r="K448" i="5" s="1"/>
  <c r="J453" i="5"/>
  <c r="J457" i="5"/>
  <c r="K456" i="5" s="1"/>
  <c r="J461" i="5"/>
  <c r="K460" i="5" s="1"/>
  <c r="J465" i="5"/>
  <c r="J469" i="5"/>
  <c r="J473" i="5"/>
  <c r="K472" i="5" s="1"/>
  <c r="J477" i="5"/>
  <c r="K476" i="5" s="1"/>
  <c r="J481" i="5"/>
  <c r="J485" i="5"/>
  <c r="J489" i="5"/>
  <c r="K488" i="5" s="1"/>
  <c r="J493" i="5"/>
  <c r="K492" i="5" s="1"/>
  <c r="J497" i="5"/>
  <c r="J501" i="5"/>
  <c r="J505" i="5"/>
  <c r="K504" i="5" s="1"/>
  <c r="J509" i="5"/>
  <c r="K508" i="5" s="1"/>
  <c r="J513" i="5"/>
  <c r="J517" i="5"/>
  <c r="J521" i="5"/>
  <c r="K520" i="5" s="1"/>
  <c r="J525" i="5"/>
  <c r="K524" i="5" s="1"/>
  <c r="J529" i="5"/>
  <c r="J533" i="5"/>
  <c r="J537" i="5"/>
  <c r="K536" i="5" s="1"/>
  <c r="J541" i="5"/>
  <c r="K540" i="5" s="1"/>
  <c r="J545" i="5"/>
  <c r="J549" i="5"/>
  <c r="J553" i="5"/>
  <c r="K552" i="5" s="1"/>
  <c r="J557" i="5"/>
  <c r="K556" i="5" s="1"/>
  <c r="J561" i="5"/>
  <c r="J565" i="5"/>
  <c r="J569" i="5"/>
  <c r="K568" i="5" s="1"/>
  <c r="J573" i="5"/>
  <c r="K572" i="5" s="1"/>
  <c r="J577" i="5"/>
  <c r="J581" i="5"/>
  <c r="J585" i="5"/>
  <c r="K584" i="5" s="1"/>
  <c r="J589" i="5"/>
  <c r="K588" i="5" s="1"/>
  <c r="J593" i="5"/>
  <c r="J597" i="5"/>
  <c r="J601" i="5"/>
  <c r="K600" i="5" s="1"/>
  <c r="J605" i="5"/>
  <c r="K604" i="5" s="1"/>
  <c r="J609" i="5"/>
  <c r="J613" i="5"/>
  <c r="J617" i="5"/>
  <c r="K616" i="5" s="1"/>
  <c r="J621" i="5"/>
  <c r="K620" i="5" s="1"/>
  <c r="J625" i="5"/>
  <c r="J629" i="5"/>
  <c r="J633" i="5"/>
  <c r="K632" i="5" s="1"/>
  <c r="J637" i="5"/>
  <c r="K636" i="5" s="1"/>
  <c r="J641" i="5"/>
  <c r="J645" i="5"/>
  <c r="J649" i="5"/>
  <c r="K648" i="5" s="1"/>
  <c r="J653" i="5"/>
  <c r="K652" i="5" s="1"/>
  <c r="J657" i="5"/>
  <c r="J661" i="5"/>
  <c r="J665" i="5"/>
  <c r="K664" i="5" s="1"/>
  <c r="J669" i="5"/>
  <c r="K668" i="5" s="1"/>
  <c r="J673" i="5"/>
  <c r="J677" i="5"/>
  <c r="J681" i="5"/>
  <c r="K680" i="5" s="1"/>
  <c r="J685" i="5"/>
  <c r="K684" i="5" s="1"/>
  <c r="J689" i="5"/>
  <c r="J693" i="5"/>
  <c r="J697" i="5"/>
  <c r="K696" i="5" s="1"/>
  <c r="J701" i="5"/>
  <c r="K700" i="5" s="1"/>
  <c r="J705" i="5"/>
  <c r="J709" i="5"/>
  <c r="J713" i="5"/>
  <c r="K712" i="5" s="1"/>
  <c r="J717" i="5"/>
  <c r="K716" i="5" s="1"/>
  <c r="J721" i="5"/>
  <c r="K720" i="5" s="1"/>
  <c r="J725" i="5"/>
  <c r="K724" i="5" s="1"/>
  <c r="J729" i="5"/>
  <c r="K728" i="5" s="1"/>
  <c r="J733" i="5"/>
  <c r="K732" i="5" s="1"/>
  <c r="J737" i="5"/>
  <c r="K736" i="5" s="1"/>
  <c r="J741" i="5"/>
  <c r="K740" i="5" s="1"/>
  <c r="J745" i="5"/>
  <c r="K744" i="5" s="1"/>
  <c r="J749" i="5"/>
  <c r="K748" i="5" s="1"/>
  <c r="J753" i="5"/>
  <c r="K752" i="5" s="1"/>
  <c r="K132" i="5"/>
  <c r="E3" i="5"/>
  <c r="E5" i="5"/>
  <c r="K29" i="5"/>
  <c r="K178" i="5"/>
  <c r="K282" i="5"/>
  <c r="K314" i="5"/>
  <c r="K326" i="5"/>
  <c r="K330" i="5"/>
  <c r="K334" i="5"/>
  <c r="K342" i="5"/>
  <c r="K350" i="5"/>
  <c r="K362" i="5"/>
  <c r="K366" i="5"/>
  <c r="K374" i="5"/>
  <c r="K378" i="5"/>
  <c r="K382" i="5"/>
  <c r="K394" i="5"/>
  <c r="K398" i="5"/>
  <c r="K406" i="5"/>
  <c r="K410" i="5"/>
  <c r="K418" i="5"/>
  <c r="K458" i="5"/>
  <c r="K462" i="5"/>
  <c r="K466" i="5"/>
  <c r="K470" i="5"/>
  <c r="K482" i="5"/>
  <c r="K486" i="5"/>
  <c r="K498" i="5"/>
  <c r="K502" i="5"/>
  <c r="K510" i="5"/>
  <c r="K514" i="5"/>
  <c r="K522" i="5"/>
  <c r="K526" i="5"/>
  <c r="K530" i="5"/>
  <c r="K538" i="5"/>
  <c r="K542" i="5"/>
  <c r="K546" i="5"/>
  <c r="K554" i="5"/>
  <c r="K558" i="5"/>
  <c r="K562" i="5"/>
  <c r="K574" i="5"/>
  <c r="K578" i="5"/>
  <c r="K594" i="5"/>
  <c r="K598" i="5"/>
  <c r="K610" i="5"/>
  <c r="K614" i="5"/>
  <c r="K626" i="5"/>
  <c r="K630" i="5"/>
  <c r="K642" i="5"/>
  <c r="K646" i="5"/>
  <c r="K650" i="5"/>
  <c r="K662" i="5"/>
  <c r="K666" i="5"/>
  <c r="K678" i="5"/>
  <c r="K682" i="5"/>
  <c r="K694" i="5"/>
  <c r="K698" i="5"/>
  <c r="K710" i="5"/>
  <c r="K34" i="5"/>
  <c r="K309" i="5"/>
  <c r="K325" i="5"/>
  <c r="K365" i="5"/>
  <c r="K373" i="5"/>
  <c r="K381" i="5"/>
  <c r="K405" i="5"/>
  <c r="K413" i="5"/>
  <c r="K417" i="5"/>
  <c r="K461" i="5"/>
  <c r="K657" i="5"/>
  <c r="K661" i="5"/>
  <c r="K673" i="5"/>
  <c r="K677" i="5"/>
  <c r="K709" i="5"/>
  <c r="K693" i="5"/>
  <c r="K40" i="5"/>
  <c r="K120" i="5"/>
  <c r="K176" i="5"/>
  <c r="K184" i="5"/>
  <c r="K320" i="5"/>
  <c r="K336" i="5"/>
  <c r="K352" i="5"/>
  <c r="K356" i="5"/>
  <c r="K364" i="5"/>
  <c r="K368" i="5"/>
  <c r="K372" i="5"/>
  <c r="K376" i="5"/>
  <c r="K380" i="5"/>
  <c r="K404" i="5"/>
  <c r="K408" i="5"/>
  <c r="K452" i="5"/>
  <c r="K464" i="5"/>
  <c r="K468" i="5"/>
  <c r="K480" i="5"/>
  <c r="K484" i="5"/>
  <c r="K496" i="5"/>
  <c r="K500" i="5"/>
  <c r="K512" i="5"/>
  <c r="K516" i="5"/>
  <c r="K528" i="5"/>
  <c r="K532" i="5"/>
  <c r="K544" i="5"/>
  <c r="K548" i="5"/>
  <c r="K560" i="5"/>
  <c r="K564" i="5"/>
  <c r="K576" i="5"/>
  <c r="K580" i="5"/>
  <c r="K592" i="5"/>
  <c r="K596" i="5"/>
  <c r="K608" i="5"/>
  <c r="K612" i="5"/>
  <c r="K624" i="5"/>
  <c r="K628" i="5"/>
  <c r="K640" i="5"/>
  <c r="K644" i="5"/>
  <c r="K656" i="5"/>
  <c r="K660" i="5"/>
  <c r="K672" i="5"/>
  <c r="K676" i="5"/>
  <c r="K688" i="5"/>
  <c r="K692" i="5"/>
  <c r="K704" i="5"/>
  <c r="K708" i="5"/>
  <c r="K750" i="5"/>
  <c r="K746" i="5"/>
  <c r="K742" i="5"/>
  <c r="K734" i="5"/>
  <c r="K730" i="5"/>
  <c r="K726" i="5"/>
  <c r="K718" i="5"/>
  <c r="K714" i="5"/>
  <c r="K86" i="5"/>
  <c r="K113" i="5"/>
  <c r="K63" i="5"/>
  <c r="K91" i="5"/>
  <c r="K307" i="5"/>
  <c r="K323" i="5"/>
  <c r="K335" i="5"/>
  <c r="K347" i="5"/>
  <c r="K355" i="5"/>
  <c r="K363" i="5"/>
  <c r="K367" i="5"/>
  <c r="K371" i="5"/>
  <c r="K753" i="5"/>
  <c r="K741" i="5"/>
  <c r="K737" i="5"/>
  <c r="K725" i="5"/>
  <c r="K721" i="5"/>
  <c r="K705" i="5"/>
  <c r="K697" i="5"/>
  <c r="K689" i="5"/>
  <c r="K407" i="5"/>
  <c r="K31" i="5"/>
  <c r="E4" i="5"/>
  <c r="E2" i="5" l="1"/>
  <c r="O32" i="5" l="1"/>
  <c r="P51" i="5"/>
  <c r="P59" i="5"/>
  <c r="P63" i="5"/>
  <c r="P71" i="5"/>
  <c r="P75" i="5"/>
  <c r="P79" i="5"/>
  <c r="P83" i="5"/>
  <c r="P91" i="5"/>
  <c r="P99" i="5"/>
  <c r="P107" i="5"/>
  <c r="P115" i="5"/>
  <c r="P127" i="5"/>
  <c r="P143" i="5"/>
  <c r="P159" i="5"/>
  <c r="P163" i="5"/>
  <c r="P171" i="5"/>
  <c r="P179" i="5"/>
  <c r="P187" i="5"/>
  <c r="P199" i="5"/>
  <c r="P207" i="5"/>
  <c r="P219" i="5"/>
  <c r="P227" i="5"/>
  <c r="P239" i="5"/>
  <c r="P247" i="5"/>
  <c r="P251" i="5"/>
  <c r="P255" i="5"/>
  <c r="P263" i="5"/>
  <c r="P267" i="5"/>
  <c r="P283" i="5"/>
  <c r="P295" i="5"/>
  <c r="P315" i="5"/>
  <c r="P327" i="5"/>
  <c r="P331" i="5"/>
  <c r="P339" i="5"/>
  <c r="P343" i="5"/>
  <c r="P359" i="5"/>
  <c r="P36" i="5"/>
  <c r="P68" i="5"/>
  <c r="P72" i="5"/>
  <c r="P80" i="5"/>
  <c r="P84" i="5"/>
  <c r="P100" i="5"/>
  <c r="P108" i="5"/>
  <c r="P120" i="5"/>
  <c r="P124" i="5"/>
  <c r="P128" i="5"/>
  <c r="P132" i="5"/>
  <c r="P144" i="5"/>
  <c r="P148" i="5"/>
  <c r="P172" i="5"/>
  <c r="P188" i="5"/>
  <c r="P192" i="5"/>
  <c r="P196" i="5"/>
  <c r="P200" i="5"/>
  <c r="P212" i="5"/>
  <c r="P216" i="5"/>
  <c r="P224" i="5"/>
  <c r="P228" i="5"/>
  <c r="P236" i="5"/>
  <c r="P240" i="5"/>
  <c r="P244" i="5"/>
  <c r="P248" i="5"/>
  <c r="P256" i="5"/>
  <c r="P276" i="5"/>
  <c r="P284" i="5"/>
  <c r="P288" i="5"/>
  <c r="P304" i="5"/>
  <c r="P316" i="5"/>
  <c r="P320" i="5"/>
  <c r="P328" i="5"/>
  <c r="P45" i="5"/>
  <c r="P53" i="5"/>
  <c r="P61" i="5"/>
  <c r="P77" i="5"/>
  <c r="P113" i="5"/>
  <c r="P117" i="5"/>
  <c r="P133" i="5"/>
  <c r="P141" i="5"/>
  <c r="P145" i="5"/>
  <c r="P165" i="5"/>
  <c r="P169" i="5"/>
  <c r="P173" i="5"/>
  <c r="P189" i="5"/>
  <c r="P193" i="5"/>
  <c r="P197" i="5"/>
  <c r="P201" i="5"/>
  <c r="P213" i="5"/>
  <c r="P217" i="5"/>
  <c r="P225" i="5"/>
  <c r="P229" i="5"/>
  <c r="P265" i="5"/>
  <c r="P269" i="5"/>
  <c r="P273" i="5"/>
  <c r="P277" i="5"/>
  <c r="P293" i="5"/>
  <c r="P305" i="5"/>
  <c r="P317" i="5"/>
  <c r="P321" i="5"/>
  <c r="P34" i="5"/>
  <c r="P46" i="5"/>
  <c r="P78" i="5"/>
  <c r="P94" i="5"/>
  <c r="P98" i="5"/>
  <c r="P102" i="5"/>
  <c r="P126" i="5"/>
  <c r="P142" i="5"/>
  <c r="P146" i="5"/>
  <c r="P150" i="5"/>
  <c r="P154" i="5"/>
  <c r="P170" i="5"/>
  <c r="P186" i="5"/>
  <c r="P190" i="5"/>
  <c r="P206" i="5"/>
  <c r="P218" i="5"/>
  <c r="P226" i="5"/>
  <c r="P230" i="5"/>
  <c r="P242" i="5"/>
  <c r="P246" i="5"/>
  <c r="P258" i="5"/>
  <c r="P262" i="5"/>
  <c r="P266" i="5"/>
  <c r="P270" i="5"/>
  <c r="P274" i="5"/>
  <c r="P278" i="5"/>
  <c r="P282" i="5"/>
  <c r="P314" i="5"/>
  <c r="P318" i="5"/>
  <c r="P326" i="5"/>
  <c r="P330" i="5"/>
  <c r="P338" i="5"/>
  <c r="P332" i="5"/>
  <c r="P348" i="5"/>
  <c r="P356" i="5"/>
  <c r="P383" i="5"/>
  <c r="P387" i="5"/>
  <c r="P399" i="5"/>
  <c r="P415" i="5"/>
  <c r="P435" i="5"/>
  <c r="P439" i="5"/>
  <c r="P447" i="5"/>
  <c r="P357" i="5"/>
  <c r="P376" i="5"/>
  <c r="P396" i="5"/>
  <c r="P400" i="5"/>
  <c r="P408" i="5"/>
  <c r="P432" i="5"/>
  <c r="P440" i="5"/>
  <c r="P336" i="5"/>
  <c r="P344" i="5"/>
  <c r="P352" i="5"/>
  <c r="P360" i="5"/>
  <c r="P368" i="5"/>
  <c r="P385" i="5"/>
  <c r="P389" i="5"/>
  <c r="P413" i="5"/>
  <c r="P441" i="5"/>
  <c r="P445" i="5"/>
  <c r="P457" i="5"/>
  <c r="P473" i="5"/>
  <c r="P481" i="5"/>
  <c r="P489" i="5"/>
  <c r="P505" i="5"/>
  <c r="P509" i="5"/>
  <c r="P517" i="5"/>
  <c r="P521" i="5"/>
  <c r="P533" i="5"/>
  <c r="P541" i="5"/>
  <c r="P545" i="5"/>
  <c r="P549" i="5"/>
  <c r="P557" i="5"/>
  <c r="P561" i="5"/>
  <c r="P565" i="5"/>
  <c r="P569" i="5"/>
  <c r="P573" i="5"/>
  <c r="P581" i="5"/>
  <c r="P589" i="5"/>
  <c r="P597" i="5"/>
  <c r="P613" i="5"/>
  <c r="P621" i="5"/>
  <c r="P673" i="5"/>
  <c r="P677" i="5"/>
  <c r="P689" i="5"/>
  <c r="P337" i="5"/>
  <c r="P345" i="5"/>
  <c r="P353" i="5"/>
  <c r="P369" i="5"/>
  <c r="P378" i="5"/>
  <c r="P386" i="5"/>
  <c r="P390" i="5"/>
  <c r="P410" i="5"/>
  <c r="P422" i="5"/>
  <c r="P426" i="5"/>
  <c r="P438" i="5"/>
  <c r="P450" i="5"/>
  <c r="P454" i="5"/>
  <c r="P478" i="5"/>
  <c r="P490" i="5"/>
  <c r="P494" i="5"/>
  <c r="P506" i="5"/>
  <c r="P510" i="5"/>
  <c r="P518" i="5"/>
  <c r="P522" i="5"/>
  <c r="P546" i="5"/>
  <c r="P554" i="5"/>
  <c r="P558" i="5"/>
  <c r="P566" i="5"/>
  <c r="P578" i="5"/>
  <c r="P586" i="5"/>
  <c r="P594" i="5"/>
  <c r="P606" i="5"/>
  <c r="P614" i="5"/>
  <c r="P622" i="5"/>
  <c r="P634" i="5"/>
  <c r="P638" i="5"/>
  <c r="P658" i="5"/>
  <c r="P662" i="5"/>
  <c r="P666" i="5"/>
  <c r="P686" i="5"/>
  <c r="P475" i="5"/>
  <c r="P491" i="5"/>
  <c r="P499" i="5"/>
  <c r="P531" i="5"/>
  <c r="P555" i="5"/>
  <c r="P587" i="5"/>
  <c r="P595" i="5"/>
  <c r="P611" i="5"/>
  <c r="P643" i="5"/>
  <c r="P651" i="5"/>
  <c r="P675" i="5"/>
  <c r="P691" i="5"/>
  <c r="P695" i="5"/>
  <c r="P703" i="5"/>
  <c r="P719" i="5"/>
  <c r="P731" i="5"/>
  <c r="P735" i="5"/>
  <c r="P739" i="5"/>
  <c r="P743" i="5"/>
  <c r="P751" i="5"/>
  <c r="P476" i="5"/>
  <c r="P484" i="5"/>
  <c r="P508" i="5"/>
  <c r="P532" i="5"/>
  <c r="P548" i="5"/>
  <c r="P556" i="5"/>
  <c r="P572" i="5"/>
  <c r="P596" i="5"/>
  <c r="P604" i="5"/>
  <c r="P612" i="5"/>
  <c r="P620" i="5"/>
  <c r="P652" i="5"/>
  <c r="P668" i="5"/>
  <c r="P676" i="5"/>
  <c r="P684" i="5"/>
  <c r="P692" i="5"/>
  <c r="P704" i="5"/>
  <c r="P708" i="5"/>
  <c r="P712" i="5"/>
  <c r="P720" i="5"/>
  <c r="P728" i="5"/>
  <c r="P744" i="5"/>
  <c r="P748" i="5"/>
  <c r="P752" i="5"/>
  <c r="P455" i="5"/>
  <c r="P487" i="5"/>
  <c r="P495" i="5"/>
  <c r="P519" i="5"/>
  <c r="P551" i="5"/>
  <c r="P559" i="5"/>
  <c r="P567" i="5"/>
  <c r="P599" i="5"/>
  <c r="P663" i="5"/>
  <c r="P693" i="5"/>
  <c r="P701" i="5"/>
  <c r="P713" i="5"/>
  <c r="P721" i="5"/>
  <c r="P725" i="5"/>
  <c r="P745" i="5"/>
  <c r="P749" i="5"/>
  <c r="P753" i="5"/>
  <c r="P456" i="5"/>
  <c r="P488" i="5"/>
  <c r="P496" i="5"/>
  <c r="P552" i="5"/>
  <c r="P592" i="5"/>
  <c r="P600" i="5"/>
  <c r="P608" i="5"/>
  <c r="P624" i="5"/>
  <c r="P656" i="5"/>
  <c r="P688" i="5"/>
  <c r="P694" i="5"/>
  <c r="P702" i="5"/>
  <c r="P706" i="5"/>
  <c r="P722" i="5"/>
  <c r="P726" i="5"/>
  <c r="P730" i="5"/>
  <c r="P734" i="5"/>
  <c r="P738" i="5"/>
  <c r="P758" i="5"/>
  <c r="P30" i="5"/>
  <c r="Q662" i="5" l="1"/>
  <c r="R662" i="5" s="1"/>
  <c r="Q490" i="5"/>
  <c r="R490" i="5" s="1"/>
  <c r="O588" i="5"/>
  <c r="Q586" i="5"/>
  <c r="R586" i="5" s="1"/>
  <c r="Q566" i="5"/>
  <c r="R566" i="5" s="1"/>
  <c r="Q554" i="5"/>
  <c r="R554" i="5" s="1"/>
  <c r="O76" i="5"/>
  <c r="O316" i="5"/>
  <c r="O188" i="5"/>
  <c r="O230" i="5"/>
  <c r="O289" i="5"/>
  <c r="O225" i="5"/>
  <c r="O46" i="5"/>
  <c r="O174" i="5"/>
  <c r="O217" i="5"/>
  <c r="O248" i="5"/>
  <c r="O605" i="5"/>
  <c r="O337" i="5"/>
  <c r="O732" i="5"/>
  <c r="O114" i="5"/>
  <c r="O306" i="5"/>
  <c r="O442" i="5"/>
  <c r="O160" i="5"/>
  <c r="O173" i="5"/>
  <c r="O237" i="5"/>
  <c r="O416" i="5"/>
  <c r="O218" i="5"/>
  <c r="O360" i="5"/>
  <c r="O264" i="5"/>
  <c r="O133" i="5"/>
  <c r="O149" i="5"/>
  <c r="O200" i="5"/>
  <c r="O72" i="5"/>
  <c r="O386" i="5"/>
  <c r="O69" i="5"/>
  <c r="O245" i="5"/>
  <c r="O495" i="5"/>
  <c r="O37" i="5"/>
  <c r="O328" i="5"/>
  <c r="O344" i="5"/>
  <c r="O134" i="5"/>
  <c r="O62" i="5"/>
  <c r="O180" i="5"/>
  <c r="O377" i="5"/>
  <c r="O278" i="5"/>
  <c r="O252" i="5"/>
  <c r="O305" i="5"/>
  <c r="O275" i="5"/>
  <c r="O283" i="5"/>
  <c r="O198" i="5"/>
  <c r="O574" i="5"/>
  <c r="O241" i="5"/>
  <c r="O401" i="5"/>
  <c r="O228" i="5"/>
  <c r="O84" i="5"/>
  <c r="O52" i="5"/>
  <c r="O155" i="5"/>
  <c r="O116" i="5"/>
  <c r="O267" i="5"/>
  <c r="O340" i="5"/>
  <c r="O129" i="5"/>
  <c r="O257" i="5"/>
  <c r="O433" i="5"/>
  <c r="O294" i="5"/>
  <c r="O522" i="5"/>
  <c r="O99" i="5"/>
  <c r="O746" i="5"/>
  <c r="O100" i="5"/>
  <c r="O595" i="5"/>
  <c r="O318" i="5"/>
  <c r="O190" i="5"/>
  <c r="O400" i="5"/>
  <c r="O321" i="5"/>
  <c r="O171" i="5"/>
  <c r="O187" i="5"/>
  <c r="O118" i="5"/>
  <c r="O704" i="5"/>
  <c r="O81" i="5"/>
  <c r="O145" i="5"/>
  <c r="O652" i="5"/>
  <c r="O414" i="5"/>
  <c r="O164" i="5"/>
  <c r="Q227" i="5"/>
  <c r="R227" i="5" s="1"/>
  <c r="Q99" i="5"/>
  <c r="R99" i="5" s="1"/>
  <c r="Q83" i="5"/>
  <c r="R83" i="5" s="1"/>
  <c r="O597" i="5"/>
  <c r="O219" i="5"/>
  <c r="O54" i="5"/>
  <c r="O379" i="5"/>
  <c r="O492" i="5"/>
  <c r="O166" i="5"/>
  <c r="O214" i="5"/>
  <c r="O653" i="5"/>
  <c r="O693" i="5"/>
  <c r="O193" i="5"/>
  <c r="O147" i="5"/>
  <c r="O220" i="5"/>
  <c r="O727" i="5"/>
  <c r="O142" i="5"/>
  <c r="O108" i="5"/>
  <c r="O270" i="5"/>
  <c r="O329" i="5"/>
  <c r="O121" i="5"/>
  <c r="O243" i="5"/>
  <c r="O259" i="5"/>
  <c r="O268" i="5"/>
  <c r="O582" i="5"/>
  <c r="O518" i="5"/>
  <c r="O60" i="5"/>
  <c r="O339" i="5"/>
  <c r="O534" i="5"/>
  <c r="O441" i="5"/>
  <c r="O201" i="5"/>
  <c r="O390" i="5"/>
  <c r="O409" i="5"/>
  <c r="O35" i="5"/>
  <c r="O357" i="5"/>
  <c r="O332" i="5"/>
  <c r="O172" i="5"/>
  <c r="O678" i="5"/>
  <c r="O284" i="5"/>
  <c r="O227" i="5"/>
  <c r="O598" i="5"/>
  <c r="O92" i="5"/>
  <c r="O345" i="5"/>
  <c r="O73" i="5"/>
  <c r="O249" i="5"/>
  <c r="Q331" i="5"/>
  <c r="R331" i="5" s="1"/>
  <c r="O510" i="5"/>
  <c r="O489" i="5"/>
  <c r="O709" i="5"/>
  <c r="O361" i="5"/>
  <c r="O667" i="5"/>
  <c r="O587" i="5"/>
  <c r="O446" i="5"/>
  <c r="O555" i="5"/>
  <c r="O388" i="5"/>
  <c r="Q621" i="5"/>
  <c r="R621" i="5" s="1"/>
  <c r="Q557" i="5"/>
  <c r="R557" i="5" s="1"/>
  <c r="Q509" i="5"/>
  <c r="R509" i="5" s="1"/>
  <c r="F4" i="5"/>
  <c r="P525" i="5"/>
  <c r="F5" i="5"/>
  <c r="O427" i="5"/>
  <c r="O457" i="5"/>
  <c r="O558" i="5"/>
  <c r="O590" i="5"/>
  <c r="O491" i="5"/>
  <c r="O526" i="5"/>
  <c r="O736" i="5"/>
  <c r="O542" i="5"/>
  <c r="O752" i="5"/>
  <c r="O622" i="5"/>
  <c r="O720" i="5"/>
  <c r="Q692" i="5"/>
  <c r="R692" i="5" s="1"/>
  <c r="Q751" i="5"/>
  <c r="R751" i="5" s="1"/>
  <c r="Q719" i="5"/>
  <c r="R719" i="5" s="1"/>
  <c r="Q703" i="5"/>
  <c r="R703" i="5" s="1"/>
  <c r="Q651" i="5"/>
  <c r="R651" i="5" s="1"/>
  <c r="Q555" i="5"/>
  <c r="R555" i="5" s="1"/>
  <c r="Q277" i="5"/>
  <c r="R277" i="5" s="1"/>
  <c r="Q229" i="5"/>
  <c r="R229" i="5" s="1"/>
  <c r="Q320" i="5"/>
  <c r="R320" i="5" s="1"/>
  <c r="Q304" i="5"/>
  <c r="R304" i="5" s="1"/>
  <c r="Q224" i="5"/>
  <c r="R224" i="5" s="1"/>
  <c r="Q192" i="5"/>
  <c r="R192" i="5" s="1"/>
  <c r="Q144" i="5"/>
  <c r="R144" i="5" s="1"/>
  <c r="F3" i="5"/>
  <c r="O553" i="5"/>
  <c r="O714" i="5"/>
  <c r="O354" i="5"/>
  <c r="O507" i="5"/>
  <c r="O635" i="5"/>
  <c r="O315" i="5"/>
  <c r="O533" i="5"/>
  <c r="O523" i="5"/>
  <c r="O331" i="5"/>
  <c r="O436" i="5"/>
  <c r="O411" i="5"/>
  <c r="O556" i="5"/>
  <c r="Q317" i="5"/>
  <c r="R317" i="5" s="1"/>
  <c r="Q269" i="5"/>
  <c r="R269" i="5" s="1"/>
  <c r="Q189" i="5"/>
  <c r="R189" i="5" s="1"/>
  <c r="Q141" i="5"/>
  <c r="R141" i="5" s="1"/>
  <c r="Q77" i="5"/>
  <c r="R77" i="5" s="1"/>
  <c r="Q45" i="5"/>
  <c r="R45" i="5" s="1"/>
  <c r="Q216" i="5"/>
  <c r="R216" i="5" s="1"/>
  <c r="Q200" i="5"/>
  <c r="R200" i="5" s="1"/>
  <c r="Q356" i="5"/>
  <c r="R356" i="5" s="1"/>
  <c r="Q315" i="5"/>
  <c r="R315" i="5" s="1"/>
  <c r="Q283" i="5"/>
  <c r="R283" i="5" s="1"/>
  <c r="Q187" i="5"/>
  <c r="R187" i="5" s="1"/>
  <c r="Q171" i="5"/>
  <c r="R171" i="5" s="1"/>
  <c r="Q107" i="5"/>
  <c r="R107" i="5" s="1"/>
  <c r="O202" i="5"/>
  <c r="O621" i="5"/>
  <c r="O101" i="5"/>
  <c r="O197" i="5"/>
  <c r="O277" i="5"/>
  <c r="O690" i="5"/>
  <c r="O562" i="5"/>
  <c r="O615" i="5"/>
  <c r="O47" i="5"/>
  <c r="O127" i="5"/>
  <c r="O319" i="5"/>
  <c r="O207" i="5"/>
  <c r="O191" i="5"/>
  <c r="O479" i="5"/>
  <c r="O532" i="5"/>
  <c r="O349" i="5"/>
  <c r="O143" i="5"/>
  <c r="O95" i="5"/>
  <c r="O271" i="5"/>
  <c r="O567" i="5"/>
  <c r="O266" i="5"/>
  <c r="O440" i="5"/>
  <c r="O85" i="5"/>
  <c r="O213" i="5"/>
  <c r="O573" i="5"/>
  <c r="O170" i="5"/>
  <c r="O229" i="5"/>
  <c r="O692" i="5"/>
  <c r="O296" i="5"/>
  <c r="O79" i="5"/>
  <c r="O735" i="5"/>
  <c r="O500" i="5"/>
  <c r="O713" i="5"/>
  <c r="O740" i="5"/>
  <c r="O596" i="5"/>
  <c r="O613" i="5"/>
  <c r="O476" i="5"/>
  <c r="O387" i="5"/>
  <c r="O550" i="5"/>
  <c r="O338" i="5"/>
  <c r="O696" i="5"/>
  <c r="O614" i="5"/>
  <c r="O566" i="5"/>
  <c r="O579" i="5"/>
  <c r="O744" i="5"/>
  <c r="O451" i="5"/>
  <c r="O496" i="5"/>
  <c r="O370" i="5"/>
  <c r="Q613" i="5"/>
  <c r="R613" i="5" s="1"/>
  <c r="Q565" i="5"/>
  <c r="R565" i="5" s="1"/>
  <c r="Q517" i="5"/>
  <c r="R517" i="5" s="1"/>
  <c r="Q389" i="5"/>
  <c r="R389" i="5" s="1"/>
  <c r="Q344" i="5"/>
  <c r="R344" i="5" s="1"/>
  <c r="Q440" i="5"/>
  <c r="R440" i="5" s="1"/>
  <c r="O703" i="5"/>
  <c r="O488" i="5"/>
  <c r="O676" i="5"/>
  <c r="O745" i="5"/>
  <c r="O729" i="5"/>
  <c r="O520" i="5"/>
  <c r="O669" i="5"/>
  <c r="O687" i="5"/>
  <c r="O559" i="5"/>
  <c r="O623" i="5"/>
  <c r="O369" i="5"/>
  <c r="O674" i="5"/>
  <c r="O456" i="5"/>
  <c r="O497" i="5"/>
  <c r="O546" i="5"/>
  <c r="O511" i="5"/>
  <c r="O509" i="5"/>
  <c r="O482" i="5"/>
  <c r="O639" i="5"/>
  <c r="O477" i="5"/>
  <c r="O607" i="5"/>
  <c r="O552" i="5"/>
  <c r="O231" i="5"/>
  <c r="O285" i="5"/>
  <c r="O247" i="5"/>
  <c r="O194" i="5"/>
  <c r="O458" i="5"/>
  <c r="O519" i="5"/>
  <c r="O353" i="5"/>
  <c r="O644" i="5"/>
  <c r="O346" i="5"/>
  <c r="O570" i="5"/>
  <c r="O423" i="5"/>
  <c r="O109" i="5"/>
  <c r="O455" i="5"/>
  <c r="O322" i="5"/>
  <c r="O208" i="5"/>
  <c r="O391" i="5"/>
  <c r="Q273" i="5"/>
  <c r="R273" i="5" s="1"/>
  <c r="Q225" i="5"/>
  <c r="R225" i="5" s="1"/>
  <c r="Q145" i="5"/>
  <c r="R145" i="5" s="1"/>
  <c r="Q316" i="5"/>
  <c r="R316" i="5" s="1"/>
  <c r="Q188" i="5"/>
  <c r="R188" i="5" s="1"/>
  <c r="Q172" i="5"/>
  <c r="R172" i="5" s="1"/>
  <c r="O279" i="5"/>
  <c r="O397" i="5"/>
  <c r="O333" i="5"/>
  <c r="O125" i="5"/>
  <c r="O144" i="5"/>
  <c r="O358" i="5"/>
  <c r="O151" i="5"/>
  <c r="O256" i="5"/>
  <c r="O439" i="5"/>
  <c r="O557" i="5"/>
  <c r="O263" i="5"/>
  <c r="O146" i="5"/>
  <c r="Q454" i="5"/>
  <c r="R454" i="5" s="1"/>
  <c r="O274" i="5"/>
  <c r="O490" i="5"/>
  <c r="O612" i="5"/>
  <c r="O189" i="5"/>
  <c r="O327" i="5"/>
  <c r="O240" i="5"/>
  <c r="O448" i="5"/>
  <c r="O103" i="5"/>
  <c r="O226" i="5"/>
  <c r="O128" i="5"/>
  <c r="O506" i="5"/>
  <c r="O80" i="5"/>
  <c r="O474" i="5"/>
  <c r="O705" i="5"/>
  <c r="O64" i="5"/>
  <c r="O317" i="5"/>
  <c r="O384" i="5"/>
  <c r="O593" i="5"/>
  <c r="Q255" i="5"/>
  <c r="R255" i="5" s="1"/>
  <c r="Q239" i="5"/>
  <c r="R239" i="5" s="1"/>
  <c r="Q143" i="5"/>
  <c r="R143" i="5" s="1"/>
  <c r="Q127" i="5"/>
  <c r="R127" i="5" s="1"/>
  <c r="Q79" i="5"/>
  <c r="R79" i="5" s="1"/>
  <c r="O754" i="5"/>
  <c r="O549" i="5"/>
  <c r="Q721" i="5"/>
  <c r="R721" i="5" s="1"/>
  <c r="Q495" i="5"/>
  <c r="R495" i="5" s="1"/>
  <c r="Q748" i="5"/>
  <c r="R748" i="5" s="1"/>
  <c r="Q743" i="5"/>
  <c r="R743" i="5" s="1"/>
  <c r="Q475" i="5"/>
  <c r="R475" i="5" s="1"/>
  <c r="Q594" i="5"/>
  <c r="R594" i="5" s="1"/>
  <c r="O560" i="5"/>
  <c r="O659" i="5"/>
  <c r="O677" i="5"/>
  <c r="O722" i="5"/>
  <c r="O547" i="5"/>
  <c r="O485" i="5"/>
  <c r="O749" i="5"/>
  <c r="O601" i="5"/>
  <c r="O695" i="5"/>
  <c r="O739" i="5"/>
  <c r="O707" i="5"/>
  <c r="O723" i="5"/>
  <c r="O663" i="5"/>
  <c r="Q518" i="5"/>
  <c r="R518" i="5" s="1"/>
  <c r="O600" i="5"/>
  <c r="O568" i="5"/>
  <c r="O664" i="5"/>
  <c r="O753" i="5"/>
  <c r="O750" i="5"/>
  <c r="O685" i="5"/>
  <c r="O31" i="5"/>
  <c r="O625" i="5"/>
  <c r="O702" i="5"/>
  <c r="O657" i="5"/>
  <c r="O609" i="5"/>
  <c r="Q438" i="5"/>
  <c r="R438" i="5" s="1"/>
  <c r="Q326" i="5"/>
  <c r="R326" i="5" s="1"/>
  <c r="Q262" i="5"/>
  <c r="R262" i="5" s="1"/>
  <c r="Q246" i="5"/>
  <c r="R246" i="5" s="1"/>
  <c r="O721" i="5"/>
  <c r="O731" i="5"/>
  <c r="O689" i="5"/>
  <c r="Q521" i="5"/>
  <c r="R521" i="5" s="1"/>
  <c r="Q505" i="5"/>
  <c r="R505" i="5" s="1"/>
  <c r="Q489" i="5"/>
  <c r="R489" i="5" s="1"/>
  <c r="Q352" i="5"/>
  <c r="R352" i="5" s="1"/>
  <c r="O726" i="5"/>
  <c r="O694" i="5"/>
  <c r="O755" i="5"/>
  <c r="P754" i="5"/>
  <c r="Q753" i="5" s="1"/>
  <c r="R753" i="5" s="1"/>
  <c r="O561" i="5"/>
  <c r="P560" i="5"/>
  <c r="Q559" i="5" s="1"/>
  <c r="R559" i="5" s="1"/>
  <c r="O529" i="5"/>
  <c r="P528" i="5"/>
  <c r="O465" i="5"/>
  <c r="P464" i="5"/>
  <c r="O734" i="5"/>
  <c r="P733" i="5"/>
  <c r="Q733" i="5" s="1"/>
  <c r="R733" i="5" s="1"/>
  <c r="O718" i="5"/>
  <c r="P717" i="5"/>
  <c r="O680" i="5"/>
  <c r="P679" i="5"/>
  <c r="O648" i="5"/>
  <c r="P647" i="5"/>
  <c r="O616" i="5"/>
  <c r="P615" i="5"/>
  <c r="Q614" i="5" s="1"/>
  <c r="R614" i="5" s="1"/>
  <c r="O584" i="5"/>
  <c r="P583" i="5"/>
  <c r="O697" i="5"/>
  <c r="P696" i="5"/>
  <c r="Q695" i="5" s="1"/>
  <c r="R695" i="5" s="1"/>
  <c r="O637" i="5"/>
  <c r="P636" i="5"/>
  <c r="O541" i="5"/>
  <c r="P540" i="5"/>
  <c r="Q540" i="5" s="1"/>
  <c r="R540" i="5" s="1"/>
  <c r="O756" i="5"/>
  <c r="V756" i="5" s="1"/>
  <c r="P755" i="5"/>
  <c r="Q738" i="5"/>
  <c r="R738" i="5" s="1"/>
  <c r="O724" i="5"/>
  <c r="P723" i="5"/>
  <c r="Q722" i="5" s="1"/>
  <c r="R722" i="5" s="1"/>
  <c r="O708" i="5"/>
  <c r="P707" i="5"/>
  <c r="Q706" i="5" s="1"/>
  <c r="R706" i="5" s="1"/>
  <c r="O660" i="5"/>
  <c r="P659" i="5"/>
  <c r="Q658" i="5" s="1"/>
  <c r="R658" i="5" s="1"/>
  <c r="O628" i="5"/>
  <c r="P627" i="5"/>
  <c r="O564" i="5"/>
  <c r="P563" i="5"/>
  <c r="O468" i="5"/>
  <c r="P467" i="5"/>
  <c r="O671" i="5"/>
  <c r="P670" i="5"/>
  <c r="O655" i="5"/>
  <c r="P654" i="5"/>
  <c r="O591" i="5"/>
  <c r="P590" i="5"/>
  <c r="Q589" i="5" s="1"/>
  <c r="R589" i="5" s="1"/>
  <c r="O575" i="5"/>
  <c r="P574" i="5"/>
  <c r="Q573" i="5" s="1"/>
  <c r="R573" i="5" s="1"/>
  <c r="O543" i="5"/>
  <c r="P542" i="5"/>
  <c r="Q541" i="5" s="1"/>
  <c r="R541" i="5" s="1"/>
  <c r="O527" i="5"/>
  <c r="P526" i="5"/>
  <c r="O463" i="5"/>
  <c r="P462" i="5"/>
  <c r="O447" i="5"/>
  <c r="P446" i="5"/>
  <c r="Q445" i="5" s="1"/>
  <c r="R445" i="5" s="1"/>
  <c r="O431" i="5"/>
  <c r="P430" i="5"/>
  <c r="O415" i="5"/>
  <c r="P414" i="5"/>
  <c r="Q413" i="5" s="1"/>
  <c r="R413" i="5" s="1"/>
  <c r="O399" i="5"/>
  <c r="P398" i="5"/>
  <c r="Q398" i="5" s="1"/>
  <c r="R398" i="5" s="1"/>
  <c r="O383" i="5"/>
  <c r="P382" i="5"/>
  <c r="Q382" i="5" s="1"/>
  <c r="R382" i="5" s="1"/>
  <c r="O362" i="5"/>
  <c r="P361" i="5"/>
  <c r="Q360" i="5" s="1"/>
  <c r="R360" i="5" s="1"/>
  <c r="Q688" i="5"/>
  <c r="R688" i="5" s="1"/>
  <c r="O658" i="5"/>
  <c r="P657" i="5"/>
  <c r="Q656" i="5" s="1"/>
  <c r="R656" i="5" s="1"/>
  <c r="O642" i="5"/>
  <c r="P641" i="5"/>
  <c r="O626" i="5"/>
  <c r="P625" i="5"/>
  <c r="Q624" i="5" s="1"/>
  <c r="R624" i="5" s="1"/>
  <c r="O610" i="5"/>
  <c r="P609" i="5"/>
  <c r="Q608" i="5" s="1"/>
  <c r="R608" i="5" s="1"/>
  <c r="O594" i="5"/>
  <c r="P593" i="5"/>
  <c r="Q592" i="5" s="1"/>
  <c r="R592" i="5" s="1"/>
  <c r="O578" i="5"/>
  <c r="P577" i="5"/>
  <c r="Q577" i="5" s="1"/>
  <c r="R577" i="5" s="1"/>
  <c r="O530" i="5"/>
  <c r="P529" i="5"/>
  <c r="Q528" i="5" s="1"/>
  <c r="R528" i="5" s="1"/>
  <c r="O514" i="5"/>
  <c r="P513" i="5"/>
  <c r="O498" i="5"/>
  <c r="P497" i="5"/>
  <c r="Q496" i="5" s="1"/>
  <c r="R496" i="5" s="1"/>
  <c r="O466" i="5"/>
  <c r="P465" i="5"/>
  <c r="O450" i="5"/>
  <c r="P449" i="5"/>
  <c r="Q449" i="5" s="1"/>
  <c r="R449" i="5" s="1"/>
  <c r="O434" i="5"/>
  <c r="P433" i="5"/>
  <c r="Q432" i="5" s="1"/>
  <c r="R432" i="5" s="1"/>
  <c r="O418" i="5"/>
  <c r="P417" i="5"/>
  <c r="O402" i="5"/>
  <c r="P401" i="5"/>
  <c r="Q400" i="5" s="1"/>
  <c r="R400" i="5" s="1"/>
  <c r="O437" i="5"/>
  <c r="P436" i="5"/>
  <c r="Q435" i="5" s="1"/>
  <c r="R435" i="5" s="1"/>
  <c r="O421" i="5"/>
  <c r="P420" i="5"/>
  <c r="O405" i="5"/>
  <c r="P404" i="5"/>
  <c r="O389" i="5"/>
  <c r="P388" i="5"/>
  <c r="Q387" i="5" s="1"/>
  <c r="R387" i="5" s="1"/>
  <c r="O373" i="5"/>
  <c r="P372" i="5"/>
  <c r="O342" i="5"/>
  <c r="P341" i="5"/>
  <c r="O424" i="5"/>
  <c r="P423" i="5"/>
  <c r="Q422" i="5" s="1"/>
  <c r="R422" i="5" s="1"/>
  <c r="O408" i="5"/>
  <c r="P407" i="5"/>
  <c r="Q407" i="5" s="1"/>
  <c r="R407" i="5" s="1"/>
  <c r="O392" i="5"/>
  <c r="P391" i="5"/>
  <c r="Q390" i="5" s="1"/>
  <c r="R390" i="5" s="1"/>
  <c r="O376" i="5"/>
  <c r="P375" i="5"/>
  <c r="Q375" i="5" s="1"/>
  <c r="R375" i="5" s="1"/>
  <c r="O367" i="5"/>
  <c r="P366" i="5"/>
  <c r="O351" i="5"/>
  <c r="P350" i="5"/>
  <c r="O335" i="5"/>
  <c r="P334" i="5"/>
  <c r="O303" i="5"/>
  <c r="P302" i="5"/>
  <c r="O287" i="5"/>
  <c r="P286" i="5"/>
  <c r="O255" i="5"/>
  <c r="P254" i="5"/>
  <c r="Q254" i="5" s="1"/>
  <c r="R254" i="5" s="1"/>
  <c r="O239" i="5"/>
  <c r="P238" i="5"/>
  <c r="Q238" i="5" s="1"/>
  <c r="R238" i="5" s="1"/>
  <c r="O223" i="5"/>
  <c r="P222" i="5"/>
  <c r="O175" i="5"/>
  <c r="P174" i="5"/>
  <c r="Q173" i="5" s="1"/>
  <c r="R173" i="5" s="1"/>
  <c r="O159" i="5"/>
  <c r="P158" i="5"/>
  <c r="Q158" i="5" s="1"/>
  <c r="R158" i="5" s="1"/>
  <c r="O111" i="5"/>
  <c r="P110" i="5"/>
  <c r="O751" i="5"/>
  <c r="P750" i="5"/>
  <c r="Q749" i="5" s="1"/>
  <c r="R749" i="5" s="1"/>
  <c r="O719" i="5"/>
  <c r="P718" i="5"/>
  <c r="Q718" i="5" s="1"/>
  <c r="R718" i="5" s="1"/>
  <c r="Q701" i="5"/>
  <c r="R701" i="5" s="1"/>
  <c r="O681" i="5"/>
  <c r="P680" i="5"/>
  <c r="O649" i="5"/>
  <c r="P648" i="5"/>
  <c r="O617" i="5"/>
  <c r="P616" i="5"/>
  <c r="O585" i="5"/>
  <c r="P584" i="5"/>
  <c r="Q551" i="5"/>
  <c r="R551" i="5" s="1"/>
  <c r="O521" i="5"/>
  <c r="P520" i="5"/>
  <c r="Q519" i="5" s="1"/>
  <c r="R519" i="5" s="1"/>
  <c r="Q487" i="5"/>
  <c r="R487" i="5" s="1"/>
  <c r="Q455" i="5"/>
  <c r="R455" i="5" s="1"/>
  <c r="Q744" i="5"/>
  <c r="R744" i="5" s="1"/>
  <c r="O730" i="5"/>
  <c r="P729" i="5"/>
  <c r="Q728" i="5" s="1"/>
  <c r="R728" i="5" s="1"/>
  <c r="Q712" i="5"/>
  <c r="R712" i="5" s="1"/>
  <c r="O698" i="5"/>
  <c r="P697" i="5"/>
  <c r="O672" i="5"/>
  <c r="P671" i="5"/>
  <c r="O640" i="5"/>
  <c r="P639" i="5"/>
  <c r="Q638" i="5" s="1"/>
  <c r="R638" i="5" s="1"/>
  <c r="O608" i="5"/>
  <c r="P607" i="5"/>
  <c r="Q606" i="5" s="1"/>
  <c r="R606" i="5" s="1"/>
  <c r="O576" i="5"/>
  <c r="P575" i="5"/>
  <c r="O544" i="5"/>
  <c r="P543" i="5"/>
  <c r="O512" i="5"/>
  <c r="P511" i="5"/>
  <c r="Q510" i="5" s="1"/>
  <c r="R510" i="5" s="1"/>
  <c r="O480" i="5"/>
  <c r="P479" i="5"/>
  <c r="Q478" i="5" s="1"/>
  <c r="R478" i="5" s="1"/>
  <c r="O757" i="5"/>
  <c r="P756" i="5"/>
  <c r="O741" i="5"/>
  <c r="P740" i="5"/>
  <c r="Q739" i="5" s="1"/>
  <c r="R739" i="5" s="1"/>
  <c r="O725" i="5"/>
  <c r="P724" i="5"/>
  <c r="Q691" i="5"/>
  <c r="R691" i="5" s="1"/>
  <c r="O661" i="5"/>
  <c r="P660" i="5"/>
  <c r="O629" i="5"/>
  <c r="P628" i="5"/>
  <c r="Q595" i="5"/>
  <c r="R595" i="5" s="1"/>
  <c r="O565" i="5"/>
  <c r="P564" i="5"/>
  <c r="O747" i="5"/>
  <c r="P746" i="5"/>
  <c r="Q745" i="5" s="1"/>
  <c r="R745" i="5" s="1"/>
  <c r="O715" i="5"/>
  <c r="P714" i="5"/>
  <c r="Q713" i="5" s="1"/>
  <c r="R713" i="5" s="1"/>
  <c r="O699" i="5"/>
  <c r="P698" i="5"/>
  <c r="O673" i="5"/>
  <c r="P672" i="5"/>
  <c r="O641" i="5"/>
  <c r="P640" i="5"/>
  <c r="O577" i="5"/>
  <c r="P576" i="5"/>
  <c r="O545" i="5"/>
  <c r="P544" i="5"/>
  <c r="O513" i="5"/>
  <c r="P512" i="5"/>
  <c r="O481" i="5"/>
  <c r="P480" i="5"/>
  <c r="O758" i="5"/>
  <c r="P757" i="5"/>
  <c r="Q757" i="5" s="1"/>
  <c r="R757" i="5" s="1"/>
  <c r="O742" i="5"/>
  <c r="P741" i="5"/>
  <c r="O710" i="5"/>
  <c r="P709" i="5"/>
  <c r="Q708" i="5" s="1"/>
  <c r="R708" i="5" s="1"/>
  <c r="O632" i="5"/>
  <c r="P631" i="5"/>
  <c r="O536" i="5"/>
  <c r="P535" i="5"/>
  <c r="O504" i="5"/>
  <c r="P503" i="5"/>
  <c r="O472" i="5"/>
  <c r="P471" i="5"/>
  <c r="O737" i="5"/>
  <c r="P736" i="5"/>
  <c r="Q735" i="5" s="1"/>
  <c r="R735" i="5" s="1"/>
  <c r="O589" i="5"/>
  <c r="P588" i="5"/>
  <c r="Q587" i="5" s="1"/>
  <c r="R587" i="5" s="1"/>
  <c r="O525" i="5"/>
  <c r="P524" i="5"/>
  <c r="O493" i="5"/>
  <c r="P492" i="5"/>
  <c r="Q491" i="5" s="1"/>
  <c r="R491" i="5" s="1"/>
  <c r="O461" i="5"/>
  <c r="P460" i="5"/>
  <c r="Q758" i="5"/>
  <c r="R758" i="5" s="1"/>
  <c r="O743" i="5"/>
  <c r="P742" i="5"/>
  <c r="Q725" i="5"/>
  <c r="R725" i="5" s="1"/>
  <c r="O711" i="5"/>
  <c r="P710" i="5"/>
  <c r="Q693" i="5"/>
  <c r="R693" i="5" s="1"/>
  <c r="O665" i="5"/>
  <c r="P664" i="5"/>
  <c r="Q663" i="5" s="1"/>
  <c r="R663" i="5" s="1"/>
  <c r="O633" i="5"/>
  <c r="P632" i="5"/>
  <c r="Q599" i="5"/>
  <c r="R599" i="5" s="1"/>
  <c r="O569" i="5"/>
  <c r="P568" i="5"/>
  <c r="Q567" i="5" s="1"/>
  <c r="R567" i="5" s="1"/>
  <c r="O537" i="5"/>
  <c r="P536" i="5"/>
  <c r="O505" i="5"/>
  <c r="P504" i="5"/>
  <c r="Q504" i="5" s="1"/>
  <c r="R504" i="5" s="1"/>
  <c r="O473" i="5"/>
  <c r="P472" i="5"/>
  <c r="Q472" i="5" s="1"/>
  <c r="R472" i="5" s="1"/>
  <c r="Q752" i="5"/>
  <c r="R752" i="5" s="1"/>
  <c r="O738" i="5"/>
  <c r="P737" i="5"/>
  <c r="Q720" i="5"/>
  <c r="R720" i="5" s="1"/>
  <c r="O706" i="5"/>
  <c r="P705" i="5"/>
  <c r="Q704" i="5" s="1"/>
  <c r="R704" i="5" s="1"/>
  <c r="O688" i="5"/>
  <c r="P687" i="5"/>
  <c r="Q686" i="5" s="1"/>
  <c r="R686" i="5" s="1"/>
  <c r="O656" i="5"/>
  <c r="P655" i="5"/>
  <c r="O624" i="5"/>
  <c r="P623" i="5"/>
  <c r="Q622" i="5" s="1"/>
  <c r="R622" i="5" s="1"/>
  <c r="O592" i="5"/>
  <c r="P591" i="5"/>
  <c r="Q558" i="5"/>
  <c r="R558" i="5" s="1"/>
  <c r="O63" i="5"/>
  <c r="P62" i="5"/>
  <c r="Q61" i="5" s="1"/>
  <c r="R61" i="5" s="1"/>
  <c r="O330" i="5"/>
  <c r="P329" i="5"/>
  <c r="Q328" i="5" s="1"/>
  <c r="R328" i="5" s="1"/>
  <c r="O314" i="5"/>
  <c r="P313" i="5"/>
  <c r="Q313" i="5" s="1"/>
  <c r="R313" i="5" s="1"/>
  <c r="O298" i="5"/>
  <c r="P297" i="5"/>
  <c r="O282" i="5"/>
  <c r="P281" i="5"/>
  <c r="O250" i="5"/>
  <c r="P249" i="5"/>
  <c r="Q248" i="5" s="1"/>
  <c r="R248" i="5" s="1"/>
  <c r="O234" i="5"/>
  <c r="P233" i="5"/>
  <c r="O186" i="5"/>
  <c r="P185" i="5"/>
  <c r="Q185" i="5" s="1"/>
  <c r="R185" i="5" s="1"/>
  <c r="O154" i="5"/>
  <c r="P153" i="5"/>
  <c r="Q153" i="5" s="1"/>
  <c r="R153" i="5" s="1"/>
  <c r="O138" i="5"/>
  <c r="P137" i="5"/>
  <c r="O122" i="5"/>
  <c r="P121" i="5"/>
  <c r="Q120" i="5" s="1"/>
  <c r="R120" i="5" s="1"/>
  <c r="O106" i="5"/>
  <c r="P105" i="5"/>
  <c r="O90" i="5"/>
  <c r="P89" i="5"/>
  <c r="O74" i="5"/>
  <c r="P73" i="5"/>
  <c r="Q72" i="5" s="1"/>
  <c r="R72" i="5" s="1"/>
  <c r="O58" i="5"/>
  <c r="P57" i="5"/>
  <c r="O42" i="5"/>
  <c r="P41" i="5"/>
  <c r="O325" i="5"/>
  <c r="P324" i="5"/>
  <c r="O309" i="5"/>
  <c r="P308" i="5"/>
  <c r="O293" i="5"/>
  <c r="P292" i="5"/>
  <c r="Q292" i="5" s="1"/>
  <c r="R292" i="5" s="1"/>
  <c r="O261" i="5"/>
  <c r="P260" i="5"/>
  <c r="O181" i="5"/>
  <c r="P180" i="5"/>
  <c r="Q179" i="5" s="1"/>
  <c r="R179" i="5" s="1"/>
  <c r="O165" i="5"/>
  <c r="P164" i="5"/>
  <c r="Q163" i="5" s="1"/>
  <c r="R163" i="5" s="1"/>
  <c r="O117" i="5"/>
  <c r="P116" i="5"/>
  <c r="Q115" i="5" s="1"/>
  <c r="R115" i="5" s="1"/>
  <c r="O53" i="5"/>
  <c r="P52" i="5"/>
  <c r="Q51" i="5" s="1"/>
  <c r="R51" i="5" s="1"/>
  <c r="O312" i="5"/>
  <c r="P311" i="5"/>
  <c r="O280" i="5"/>
  <c r="P279" i="5"/>
  <c r="Q278" i="5" s="1"/>
  <c r="R278" i="5" s="1"/>
  <c r="O232" i="5"/>
  <c r="P231" i="5"/>
  <c r="Q230" i="5" s="1"/>
  <c r="R230" i="5" s="1"/>
  <c r="O216" i="5"/>
  <c r="P215" i="5"/>
  <c r="Q215" i="5" s="1"/>
  <c r="R215" i="5" s="1"/>
  <c r="O184" i="5"/>
  <c r="P183" i="5"/>
  <c r="O168" i="5"/>
  <c r="P167" i="5"/>
  <c r="O152" i="5"/>
  <c r="P151" i="5"/>
  <c r="Q150" i="5" s="1"/>
  <c r="R150" i="5" s="1"/>
  <c r="O136" i="5"/>
  <c r="P135" i="5"/>
  <c r="O120" i="5"/>
  <c r="P119" i="5"/>
  <c r="Q119" i="5" s="1"/>
  <c r="R119" i="5" s="1"/>
  <c r="O104" i="5"/>
  <c r="P103" i="5"/>
  <c r="Q102" i="5" s="1"/>
  <c r="R102" i="5" s="1"/>
  <c r="O88" i="5"/>
  <c r="P87" i="5"/>
  <c r="O56" i="5"/>
  <c r="P55" i="5"/>
  <c r="O40" i="5"/>
  <c r="P39" i="5"/>
  <c r="O30" i="5"/>
  <c r="P29" i="5"/>
  <c r="Q29" i="5" s="1"/>
  <c r="R29" i="5" s="1"/>
  <c r="Q531" i="5"/>
  <c r="R531" i="5" s="1"/>
  <c r="O501" i="5"/>
  <c r="P500" i="5"/>
  <c r="Q499" i="5" s="1"/>
  <c r="R499" i="5" s="1"/>
  <c r="O469" i="5"/>
  <c r="P468" i="5"/>
  <c r="Q734" i="5"/>
  <c r="R734" i="5" s="1"/>
  <c r="Q702" i="5"/>
  <c r="R702" i="5" s="1"/>
  <c r="O684" i="5"/>
  <c r="P683" i="5"/>
  <c r="O620" i="5"/>
  <c r="P619" i="5"/>
  <c r="O524" i="5"/>
  <c r="P523" i="5"/>
  <c r="Q522" i="5" s="1"/>
  <c r="R522" i="5" s="1"/>
  <c r="O460" i="5"/>
  <c r="P459" i="5"/>
  <c r="O683" i="5"/>
  <c r="P682" i="5"/>
  <c r="O651" i="5"/>
  <c r="P650" i="5"/>
  <c r="O619" i="5"/>
  <c r="P618" i="5"/>
  <c r="O603" i="5"/>
  <c r="P602" i="5"/>
  <c r="O571" i="5"/>
  <c r="P570" i="5"/>
  <c r="Q569" i="5" s="1"/>
  <c r="R569" i="5" s="1"/>
  <c r="O539" i="5"/>
  <c r="P538" i="5"/>
  <c r="O475" i="5"/>
  <c r="P474" i="5"/>
  <c r="Q473" i="5" s="1"/>
  <c r="R473" i="5" s="1"/>
  <c r="O459" i="5"/>
  <c r="P458" i="5"/>
  <c r="Q457" i="5" s="1"/>
  <c r="R457" i="5" s="1"/>
  <c r="O443" i="5"/>
  <c r="P442" i="5"/>
  <c r="Q441" i="5" s="1"/>
  <c r="R441" i="5" s="1"/>
  <c r="O395" i="5"/>
  <c r="P394" i="5"/>
  <c r="O686" i="5"/>
  <c r="P685" i="5"/>
  <c r="Q684" i="5" s="1"/>
  <c r="R684" i="5" s="1"/>
  <c r="O670" i="5"/>
  <c r="P669" i="5"/>
  <c r="Q668" i="5" s="1"/>
  <c r="R668" i="5" s="1"/>
  <c r="O654" i="5"/>
  <c r="P653" i="5"/>
  <c r="Q652" i="5" s="1"/>
  <c r="R652" i="5" s="1"/>
  <c r="O638" i="5"/>
  <c r="P637" i="5"/>
  <c r="Q620" i="5"/>
  <c r="R620" i="5" s="1"/>
  <c r="O606" i="5"/>
  <c r="P605" i="5"/>
  <c r="Q604" i="5" s="1"/>
  <c r="R604" i="5" s="1"/>
  <c r="Q572" i="5"/>
  <c r="R572" i="5" s="1"/>
  <c r="Q556" i="5"/>
  <c r="R556" i="5" s="1"/>
  <c r="Q508" i="5"/>
  <c r="R508" i="5" s="1"/>
  <c r="O494" i="5"/>
  <c r="P493" i="5"/>
  <c r="O478" i="5"/>
  <c r="P477" i="5"/>
  <c r="Q476" i="5" s="1"/>
  <c r="R476" i="5" s="1"/>
  <c r="O462" i="5"/>
  <c r="P461" i="5"/>
  <c r="O430" i="5"/>
  <c r="P429" i="5"/>
  <c r="O398" i="5"/>
  <c r="P397" i="5"/>
  <c r="Q396" i="5" s="1"/>
  <c r="R396" i="5" s="1"/>
  <c r="O382" i="5"/>
  <c r="P381" i="5"/>
  <c r="Q359" i="5"/>
  <c r="R359" i="5" s="1"/>
  <c r="O449" i="5"/>
  <c r="P448" i="5"/>
  <c r="Q447" i="5" s="1"/>
  <c r="R447" i="5" s="1"/>
  <c r="O417" i="5"/>
  <c r="P416" i="5"/>
  <c r="Q415" i="5" s="1"/>
  <c r="R415" i="5" s="1"/>
  <c r="Q399" i="5"/>
  <c r="R399" i="5" s="1"/>
  <c r="O385" i="5"/>
  <c r="P384" i="5"/>
  <c r="Q383" i="5" s="1"/>
  <c r="R383" i="5" s="1"/>
  <c r="O366" i="5"/>
  <c r="P365" i="5"/>
  <c r="O334" i="5"/>
  <c r="P333" i="5"/>
  <c r="Q332" i="5" s="1"/>
  <c r="R332" i="5" s="1"/>
  <c r="O420" i="5"/>
  <c r="P419" i="5"/>
  <c r="O404" i="5"/>
  <c r="P403" i="5"/>
  <c r="Q386" i="5"/>
  <c r="R386" i="5" s="1"/>
  <c r="O372" i="5"/>
  <c r="P371" i="5"/>
  <c r="O341" i="5"/>
  <c r="P340" i="5"/>
  <c r="Q339" i="5" s="1"/>
  <c r="R339" i="5" s="1"/>
  <c r="O363" i="5"/>
  <c r="P362" i="5"/>
  <c r="O347" i="5"/>
  <c r="P346" i="5"/>
  <c r="Q345" i="5" s="1"/>
  <c r="R345" i="5" s="1"/>
  <c r="O299" i="5"/>
  <c r="P298" i="5"/>
  <c r="Q265" i="5"/>
  <c r="R265" i="5" s="1"/>
  <c r="O251" i="5"/>
  <c r="P250" i="5"/>
  <c r="Q250" i="5" s="1"/>
  <c r="R250" i="5" s="1"/>
  <c r="O235" i="5"/>
  <c r="P234" i="5"/>
  <c r="Q217" i="5"/>
  <c r="R217" i="5" s="1"/>
  <c r="O203" i="5"/>
  <c r="P202" i="5"/>
  <c r="Q201" i="5" s="1"/>
  <c r="R201" i="5" s="1"/>
  <c r="Q169" i="5"/>
  <c r="R169" i="5" s="1"/>
  <c r="O139" i="5"/>
  <c r="P138" i="5"/>
  <c r="O123" i="5"/>
  <c r="P122" i="5"/>
  <c r="O107" i="5"/>
  <c r="P106" i="5"/>
  <c r="Q106" i="5" s="1"/>
  <c r="R106" i="5" s="1"/>
  <c r="O91" i="5"/>
  <c r="P90" i="5"/>
  <c r="Q90" i="5" s="1"/>
  <c r="R90" i="5" s="1"/>
  <c r="O75" i="5"/>
  <c r="P74" i="5"/>
  <c r="Q74" i="5" s="1"/>
  <c r="R74" i="5" s="1"/>
  <c r="O59" i="5"/>
  <c r="P58" i="5"/>
  <c r="Q58" i="5" s="1"/>
  <c r="R58" i="5" s="1"/>
  <c r="O43" i="5"/>
  <c r="P42" i="5"/>
  <c r="O326" i="5"/>
  <c r="P325" i="5"/>
  <c r="O310" i="5"/>
  <c r="P309" i="5"/>
  <c r="Q276" i="5"/>
  <c r="R276" i="5" s="1"/>
  <c r="O262" i="5"/>
  <c r="P261" i="5"/>
  <c r="O246" i="5"/>
  <c r="P245" i="5"/>
  <c r="Q244" i="5" s="1"/>
  <c r="R244" i="5" s="1"/>
  <c r="Q228" i="5"/>
  <c r="R228" i="5" s="1"/>
  <c r="Q212" i="5"/>
  <c r="R212" i="5" s="1"/>
  <c r="Q196" i="5"/>
  <c r="R196" i="5" s="1"/>
  <c r="O182" i="5"/>
  <c r="P181" i="5"/>
  <c r="O150" i="5"/>
  <c r="P149" i="5"/>
  <c r="Q148" i="5" s="1"/>
  <c r="R148" i="5" s="1"/>
  <c r="Q132" i="5"/>
  <c r="R132" i="5" s="1"/>
  <c r="O102" i="5"/>
  <c r="P101" i="5"/>
  <c r="Q100" i="5" s="1"/>
  <c r="R100" i="5" s="1"/>
  <c r="O86" i="5"/>
  <c r="P85" i="5"/>
  <c r="Q84" i="5" s="1"/>
  <c r="R84" i="5" s="1"/>
  <c r="O70" i="5"/>
  <c r="P69" i="5"/>
  <c r="Q68" i="5" s="1"/>
  <c r="R68" i="5" s="1"/>
  <c r="O38" i="5"/>
  <c r="P37" i="5"/>
  <c r="Q36" i="5" s="1"/>
  <c r="R36" i="5" s="1"/>
  <c r="O273" i="5"/>
  <c r="P272" i="5"/>
  <c r="Q272" i="5" s="1"/>
  <c r="R272" i="5" s="1"/>
  <c r="O209" i="5"/>
  <c r="P208" i="5"/>
  <c r="Q207" i="5" s="1"/>
  <c r="R207" i="5" s="1"/>
  <c r="O177" i="5"/>
  <c r="P176" i="5"/>
  <c r="O161" i="5"/>
  <c r="P160" i="5"/>
  <c r="Q159" i="5" s="1"/>
  <c r="R159" i="5" s="1"/>
  <c r="O113" i="5"/>
  <c r="P112" i="5"/>
  <c r="Q112" i="5" s="1"/>
  <c r="R112" i="5" s="1"/>
  <c r="O97" i="5"/>
  <c r="P96" i="5"/>
  <c r="O65" i="5"/>
  <c r="P64" i="5"/>
  <c r="Q63" i="5" s="1"/>
  <c r="R63" i="5" s="1"/>
  <c r="O49" i="5"/>
  <c r="P48" i="5"/>
  <c r="O33" i="5"/>
  <c r="P32" i="5"/>
  <c r="O356" i="5"/>
  <c r="P355" i="5"/>
  <c r="Q355" i="5" s="1"/>
  <c r="R355" i="5" s="1"/>
  <c r="Q338" i="5"/>
  <c r="R338" i="5" s="1"/>
  <c r="O324" i="5"/>
  <c r="P323" i="5"/>
  <c r="O308" i="5"/>
  <c r="P307" i="5"/>
  <c r="O292" i="5"/>
  <c r="P291" i="5"/>
  <c r="O276" i="5"/>
  <c r="P275" i="5"/>
  <c r="Q274" i="5" s="1"/>
  <c r="R274" i="5" s="1"/>
  <c r="O260" i="5"/>
  <c r="P259" i="5"/>
  <c r="Q258" i="5" s="1"/>
  <c r="R258" i="5" s="1"/>
  <c r="O244" i="5"/>
  <c r="P243" i="5"/>
  <c r="Q242" i="5" s="1"/>
  <c r="R242" i="5" s="1"/>
  <c r="Q226" i="5"/>
  <c r="R226" i="5" s="1"/>
  <c r="O212" i="5"/>
  <c r="P211" i="5"/>
  <c r="O196" i="5"/>
  <c r="P195" i="5"/>
  <c r="Q195" i="5" s="1"/>
  <c r="R195" i="5" s="1"/>
  <c r="O148" i="5"/>
  <c r="P147" i="5"/>
  <c r="Q146" i="5" s="1"/>
  <c r="R146" i="5" s="1"/>
  <c r="O132" i="5"/>
  <c r="P131" i="5"/>
  <c r="Q98" i="5"/>
  <c r="R98" i="5" s="1"/>
  <c r="O68" i="5"/>
  <c r="P67" i="5"/>
  <c r="O36" i="5"/>
  <c r="P35" i="5"/>
  <c r="Q34" i="5" s="1"/>
  <c r="R34" i="5" s="1"/>
  <c r="O748" i="5"/>
  <c r="P747" i="5"/>
  <c r="Q730" i="5"/>
  <c r="R730" i="5" s="1"/>
  <c r="O716" i="5"/>
  <c r="P715" i="5"/>
  <c r="O700" i="5"/>
  <c r="P699" i="5"/>
  <c r="O580" i="5"/>
  <c r="P579" i="5"/>
  <c r="Q578" i="5" s="1"/>
  <c r="R578" i="5" s="1"/>
  <c r="O548" i="5"/>
  <c r="P547" i="5"/>
  <c r="Q546" i="5" s="1"/>
  <c r="R546" i="5" s="1"/>
  <c r="O516" i="5"/>
  <c r="P515" i="5"/>
  <c r="O484" i="5"/>
  <c r="P483" i="5"/>
  <c r="Q483" i="5" s="1"/>
  <c r="R483" i="5" s="1"/>
  <c r="O452" i="5"/>
  <c r="P451" i="5"/>
  <c r="Q450" i="5" s="1"/>
  <c r="R450" i="5" s="1"/>
  <c r="O679" i="5"/>
  <c r="P678" i="5"/>
  <c r="Q677" i="5" s="1"/>
  <c r="R677" i="5" s="1"/>
  <c r="O647" i="5"/>
  <c r="P646" i="5"/>
  <c r="O631" i="5"/>
  <c r="P630" i="5"/>
  <c r="O599" i="5"/>
  <c r="P598" i="5"/>
  <c r="Q597" i="5" s="1"/>
  <c r="R597" i="5" s="1"/>
  <c r="O583" i="5"/>
  <c r="P582" i="5"/>
  <c r="Q581" i="5" s="1"/>
  <c r="R581" i="5" s="1"/>
  <c r="O551" i="5"/>
  <c r="P550" i="5"/>
  <c r="Q549" i="5" s="1"/>
  <c r="R549" i="5" s="1"/>
  <c r="O535" i="5"/>
  <c r="P534" i="5"/>
  <c r="Q533" i="5" s="1"/>
  <c r="R533" i="5" s="1"/>
  <c r="O503" i="5"/>
  <c r="P502" i="5"/>
  <c r="O487" i="5"/>
  <c r="P486" i="5"/>
  <c r="O471" i="5"/>
  <c r="P470" i="5"/>
  <c r="O407" i="5"/>
  <c r="P406" i="5"/>
  <c r="O375" i="5"/>
  <c r="P374" i="5"/>
  <c r="O682" i="5"/>
  <c r="P681" i="5"/>
  <c r="O666" i="5"/>
  <c r="P665" i="5"/>
  <c r="O650" i="5"/>
  <c r="P649" i="5"/>
  <c r="O634" i="5"/>
  <c r="P633" i="5"/>
  <c r="O618" i="5"/>
  <c r="P617" i="5"/>
  <c r="O602" i="5"/>
  <c r="P601" i="5"/>
  <c r="Q600" i="5" s="1"/>
  <c r="R600" i="5" s="1"/>
  <c r="O586" i="5"/>
  <c r="P585" i="5"/>
  <c r="O554" i="5"/>
  <c r="P553" i="5"/>
  <c r="Q552" i="5" s="1"/>
  <c r="R552" i="5" s="1"/>
  <c r="O538" i="5"/>
  <c r="P537" i="5"/>
  <c r="Q488" i="5"/>
  <c r="R488" i="5" s="1"/>
  <c r="Q456" i="5"/>
  <c r="R456" i="5" s="1"/>
  <c r="O426" i="5"/>
  <c r="P425" i="5"/>
  <c r="O410" i="5"/>
  <c r="P409" i="5"/>
  <c r="Q408" i="5" s="1"/>
  <c r="R408" i="5" s="1"/>
  <c r="O394" i="5"/>
  <c r="P393" i="5"/>
  <c r="O378" i="5"/>
  <c r="P377" i="5"/>
  <c r="Q376" i="5" s="1"/>
  <c r="R376" i="5" s="1"/>
  <c r="O445" i="5"/>
  <c r="P444" i="5"/>
  <c r="O429" i="5"/>
  <c r="P428" i="5"/>
  <c r="O413" i="5"/>
  <c r="P412" i="5"/>
  <c r="O381" i="5"/>
  <c r="P380" i="5"/>
  <c r="O432" i="5"/>
  <c r="P431" i="5"/>
  <c r="O365" i="5"/>
  <c r="P364" i="5"/>
  <c r="O359" i="5"/>
  <c r="P358" i="5"/>
  <c r="Q357" i="5" s="1"/>
  <c r="R357" i="5" s="1"/>
  <c r="O343" i="5"/>
  <c r="P342" i="5"/>
  <c r="O311" i="5"/>
  <c r="P310" i="5"/>
  <c r="O295" i="5"/>
  <c r="P294" i="5"/>
  <c r="Q293" i="5" s="1"/>
  <c r="R293" i="5" s="1"/>
  <c r="O215" i="5"/>
  <c r="P214" i="5"/>
  <c r="Q213" i="5" s="1"/>
  <c r="R213" i="5" s="1"/>
  <c r="O199" i="5"/>
  <c r="P198" i="5"/>
  <c r="Q197" i="5" s="1"/>
  <c r="R197" i="5" s="1"/>
  <c r="O183" i="5"/>
  <c r="P182" i="5"/>
  <c r="O167" i="5"/>
  <c r="P166" i="5"/>
  <c r="Q165" i="5" s="1"/>
  <c r="R165" i="5" s="1"/>
  <c r="O135" i="5"/>
  <c r="P134" i="5"/>
  <c r="Q133" i="5" s="1"/>
  <c r="R133" i="5" s="1"/>
  <c r="O119" i="5"/>
  <c r="P118" i="5"/>
  <c r="Q117" i="5" s="1"/>
  <c r="R117" i="5" s="1"/>
  <c r="O87" i="5"/>
  <c r="P86" i="5"/>
  <c r="O71" i="5"/>
  <c r="P70" i="5"/>
  <c r="O55" i="5"/>
  <c r="P54" i="5"/>
  <c r="Q53" i="5" s="1"/>
  <c r="R53" i="5" s="1"/>
  <c r="O39" i="5"/>
  <c r="P38" i="5"/>
  <c r="O290" i="5"/>
  <c r="P289" i="5"/>
  <c r="Q288" i="5" s="1"/>
  <c r="R288" i="5" s="1"/>
  <c r="O258" i="5"/>
  <c r="P257" i="5"/>
  <c r="Q256" i="5" s="1"/>
  <c r="R256" i="5" s="1"/>
  <c r="O242" i="5"/>
  <c r="P241" i="5"/>
  <c r="Q240" i="5" s="1"/>
  <c r="R240" i="5" s="1"/>
  <c r="O210" i="5"/>
  <c r="P209" i="5"/>
  <c r="O178" i="5"/>
  <c r="P177" i="5"/>
  <c r="O162" i="5"/>
  <c r="P161" i="5"/>
  <c r="O130" i="5"/>
  <c r="P129" i="5"/>
  <c r="Q128" i="5" s="1"/>
  <c r="R128" i="5" s="1"/>
  <c r="O98" i="5"/>
  <c r="P97" i="5"/>
  <c r="Q97" i="5" s="1"/>
  <c r="R97" i="5" s="1"/>
  <c r="O82" i="5"/>
  <c r="P81" i="5"/>
  <c r="Q80" i="5" s="1"/>
  <c r="R80" i="5" s="1"/>
  <c r="O66" i="5"/>
  <c r="P65" i="5"/>
  <c r="O50" i="5"/>
  <c r="P49" i="5"/>
  <c r="O34" i="5"/>
  <c r="P33" i="5"/>
  <c r="O301" i="5"/>
  <c r="P300" i="5"/>
  <c r="O269" i="5"/>
  <c r="P268" i="5"/>
  <c r="Q267" i="5" s="1"/>
  <c r="R267" i="5" s="1"/>
  <c r="O253" i="5"/>
  <c r="P252" i="5"/>
  <c r="Q251" i="5" s="1"/>
  <c r="R251" i="5" s="1"/>
  <c r="O221" i="5"/>
  <c r="P220" i="5"/>
  <c r="Q219" i="5" s="1"/>
  <c r="R219" i="5" s="1"/>
  <c r="O205" i="5"/>
  <c r="P204" i="5"/>
  <c r="O157" i="5"/>
  <c r="P156" i="5"/>
  <c r="O141" i="5"/>
  <c r="P140" i="5"/>
  <c r="Q140" i="5" s="1"/>
  <c r="R140" i="5" s="1"/>
  <c r="O93" i="5"/>
  <c r="P92" i="5"/>
  <c r="Q91" i="5" s="1"/>
  <c r="R91" i="5" s="1"/>
  <c r="O77" i="5"/>
  <c r="P76" i="5"/>
  <c r="Q75" i="5" s="1"/>
  <c r="R75" i="5" s="1"/>
  <c r="O61" i="5"/>
  <c r="P60" i="5"/>
  <c r="Q59" i="5" s="1"/>
  <c r="R59" i="5" s="1"/>
  <c r="O45" i="5"/>
  <c r="P44" i="5"/>
  <c r="Q44" i="5" s="1"/>
  <c r="R44" i="5" s="1"/>
  <c r="O368" i="5"/>
  <c r="P367" i="5"/>
  <c r="O352" i="5"/>
  <c r="P351" i="5"/>
  <c r="O336" i="5"/>
  <c r="P335" i="5"/>
  <c r="O320" i="5"/>
  <c r="P319" i="5"/>
  <c r="Q318" i="5" s="1"/>
  <c r="R318" i="5" s="1"/>
  <c r="O304" i="5"/>
  <c r="P303" i="5"/>
  <c r="O288" i="5"/>
  <c r="P287" i="5"/>
  <c r="O272" i="5"/>
  <c r="P271" i="5"/>
  <c r="Q270" i="5" s="1"/>
  <c r="R270" i="5" s="1"/>
  <c r="O224" i="5"/>
  <c r="P223" i="5"/>
  <c r="Q206" i="5"/>
  <c r="R206" i="5" s="1"/>
  <c r="O192" i="5"/>
  <c r="P191" i="5"/>
  <c r="Q190" i="5" s="1"/>
  <c r="R190" i="5" s="1"/>
  <c r="O176" i="5"/>
  <c r="P175" i="5"/>
  <c r="Q142" i="5"/>
  <c r="R142" i="5" s="1"/>
  <c r="Q126" i="5"/>
  <c r="R126" i="5" s="1"/>
  <c r="O112" i="5"/>
  <c r="P111" i="5"/>
  <c r="O96" i="5"/>
  <c r="P95" i="5"/>
  <c r="Q94" i="5" s="1"/>
  <c r="R94" i="5" s="1"/>
  <c r="Q78" i="5"/>
  <c r="R78" i="5" s="1"/>
  <c r="O48" i="5"/>
  <c r="P47" i="5"/>
  <c r="Q46" i="5" s="1"/>
  <c r="R46" i="5" s="1"/>
  <c r="P31" i="5"/>
  <c r="Q30" i="5" s="1"/>
  <c r="R30" i="5" s="1"/>
  <c r="O29" i="5"/>
  <c r="P28" i="5"/>
  <c r="O528" i="5"/>
  <c r="P527" i="5"/>
  <c r="Q494" i="5"/>
  <c r="R494" i="5" s="1"/>
  <c r="O464" i="5"/>
  <c r="P463" i="5"/>
  <c r="O733" i="5"/>
  <c r="P732" i="5"/>
  <c r="Q731" i="5" s="1"/>
  <c r="R731" i="5" s="1"/>
  <c r="O717" i="5"/>
  <c r="P716" i="5"/>
  <c r="O701" i="5"/>
  <c r="P700" i="5"/>
  <c r="Q675" i="5"/>
  <c r="R675" i="5" s="1"/>
  <c r="O645" i="5"/>
  <c r="P644" i="5"/>
  <c r="Q643" i="5" s="1"/>
  <c r="R643" i="5" s="1"/>
  <c r="Q611" i="5"/>
  <c r="R611" i="5" s="1"/>
  <c r="O581" i="5"/>
  <c r="P580" i="5"/>
  <c r="O517" i="5"/>
  <c r="P516" i="5"/>
  <c r="O453" i="5"/>
  <c r="P452" i="5"/>
  <c r="O728" i="5"/>
  <c r="P727" i="5"/>
  <c r="Q726" i="5" s="1"/>
  <c r="R726" i="5" s="1"/>
  <c r="O712" i="5"/>
  <c r="P711" i="5"/>
  <c r="Q694" i="5"/>
  <c r="R694" i="5" s="1"/>
  <c r="O668" i="5"/>
  <c r="P667" i="5"/>
  <c r="Q666" i="5" s="1"/>
  <c r="R666" i="5" s="1"/>
  <c r="O636" i="5"/>
  <c r="P635" i="5"/>
  <c r="Q634" i="5" s="1"/>
  <c r="R634" i="5" s="1"/>
  <c r="O604" i="5"/>
  <c r="P603" i="5"/>
  <c r="O572" i="5"/>
  <c r="P571" i="5"/>
  <c r="O540" i="5"/>
  <c r="P539" i="5"/>
  <c r="O508" i="5"/>
  <c r="P507" i="5"/>
  <c r="Q506" i="5" s="1"/>
  <c r="R506" i="5" s="1"/>
  <c r="O691" i="5"/>
  <c r="P690" i="5"/>
  <c r="Q689" i="5" s="1"/>
  <c r="R689" i="5" s="1"/>
  <c r="O675" i="5"/>
  <c r="P674" i="5"/>
  <c r="Q673" i="5" s="1"/>
  <c r="R673" i="5" s="1"/>
  <c r="O643" i="5"/>
  <c r="P642" i="5"/>
  <c r="O627" i="5"/>
  <c r="P626" i="5"/>
  <c r="O611" i="5"/>
  <c r="P610" i="5"/>
  <c r="O563" i="5"/>
  <c r="P562" i="5"/>
  <c r="Q561" i="5" s="1"/>
  <c r="R561" i="5" s="1"/>
  <c r="Q545" i="5"/>
  <c r="R545" i="5" s="1"/>
  <c r="O531" i="5"/>
  <c r="P530" i="5"/>
  <c r="O515" i="5"/>
  <c r="P514" i="5"/>
  <c r="O499" i="5"/>
  <c r="P498" i="5"/>
  <c r="O483" i="5"/>
  <c r="P482" i="5"/>
  <c r="Q481" i="5" s="1"/>
  <c r="R481" i="5" s="1"/>
  <c r="O467" i="5"/>
  <c r="P466" i="5"/>
  <c r="O435" i="5"/>
  <c r="P434" i="5"/>
  <c r="O419" i="5"/>
  <c r="P418" i="5"/>
  <c r="O403" i="5"/>
  <c r="P402" i="5"/>
  <c r="Q385" i="5"/>
  <c r="R385" i="5" s="1"/>
  <c r="Q368" i="5"/>
  <c r="R368" i="5" s="1"/>
  <c r="Q336" i="5"/>
  <c r="R336" i="5" s="1"/>
  <c r="Q676" i="5"/>
  <c r="R676" i="5" s="1"/>
  <c r="O662" i="5"/>
  <c r="P661" i="5"/>
  <c r="O646" i="5"/>
  <c r="P645" i="5"/>
  <c r="O630" i="5"/>
  <c r="P629" i="5"/>
  <c r="Q612" i="5"/>
  <c r="R612" i="5" s="1"/>
  <c r="Q596" i="5"/>
  <c r="R596" i="5" s="1"/>
  <c r="Q548" i="5"/>
  <c r="R548" i="5" s="1"/>
  <c r="Q532" i="5"/>
  <c r="R532" i="5" s="1"/>
  <c r="O502" i="5"/>
  <c r="P501" i="5"/>
  <c r="O486" i="5"/>
  <c r="P485" i="5"/>
  <c r="Q484" i="5" s="1"/>
  <c r="R484" i="5" s="1"/>
  <c r="O470" i="5"/>
  <c r="P469" i="5"/>
  <c r="O454" i="5"/>
  <c r="P453" i="5"/>
  <c r="O438" i="5"/>
  <c r="P437" i="5"/>
  <c r="O422" i="5"/>
  <c r="P421" i="5"/>
  <c r="O406" i="5"/>
  <c r="P405" i="5"/>
  <c r="O374" i="5"/>
  <c r="P373" i="5"/>
  <c r="Q343" i="5"/>
  <c r="R343" i="5" s="1"/>
  <c r="Q439" i="5"/>
  <c r="R439" i="5" s="1"/>
  <c r="O425" i="5"/>
  <c r="P424" i="5"/>
  <c r="O393" i="5"/>
  <c r="P392" i="5"/>
  <c r="O350" i="5"/>
  <c r="P349" i="5"/>
  <c r="Q348" i="5" s="1"/>
  <c r="R348" i="5" s="1"/>
  <c r="O444" i="5"/>
  <c r="P443" i="5"/>
  <c r="O428" i="5"/>
  <c r="P427" i="5"/>
  <c r="Q426" i="5" s="1"/>
  <c r="R426" i="5" s="1"/>
  <c r="O412" i="5"/>
  <c r="P411" i="5"/>
  <c r="Q410" i="5" s="1"/>
  <c r="R410" i="5" s="1"/>
  <c r="O396" i="5"/>
  <c r="P395" i="5"/>
  <c r="O380" i="5"/>
  <c r="P379" i="5"/>
  <c r="Q378" i="5" s="1"/>
  <c r="R378" i="5" s="1"/>
  <c r="O371" i="5"/>
  <c r="P370" i="5"/>
  <c r="Q369" i="5" s="1"/>
  <c r="R369" i="5" s="1"/>
  <c r="O355" i="5"/>
  <c r="P354" i="5"/>
  <c r="Q353" i="5" s="1"/>
  <c r="R353" i="5" s="1"/>
  <c r="Q337" i="5"/>
  <c r="R337" i="5" s="1"/>
  <c r="O323" i="5"/>
  <c r="P322" i="5"/>
  <c r="Q321" i="5" s="1"/>
  <c r="R321" i="5" s="1"/>
  <c r="O307" i="5"/>
  <c r="P306" i="5"/>
  <c r="Q305" i="5" s="1"/>
  <c r="R305" i="5" s="1"/>
  <c r="O291" i="5"/>
  <c r="P290" i="5"/>
  <c r="O211" i="5"/>
  <c r="P210" i="5"/>
  <c r="O195" i="5"/>
  <c r="P194" i="5"/>
  <c r="Q193" i="5" s="1"/>
  <c r="R193" i="5" s="1"/>
  <c r="O179" i="5"/>
  <c r="P178" i="5"/>
  <c r="O163" i="5"/>
  <c r="P162" i="5"/>
  <c r="O131" i="5"/>
  <c r="P130" i="5"/>
  <c r="O115" i="5"/>
  <c r="P114" i="5"/>
  <c r="Q113" i="5" s="1"/>
  <c r="R113" i="5" s="1"/>
  <c r="O83" i="5"/>
  <c r="P82" i="5"/>
  <c r="O67" i="5"/>
  <c r="P66" i="5"/>
  <c r="O51" i="5"/>
  <c r="P50" i="5"/>
  <c r="O302" i="5"/>
  <c r="P301" i="5"/>
  <c r="O286" i="5"/>
  <c r="P285" i="5"/>
  <c r="Q284" i="5" s="1"/>
  <c r="R284" i="5" s="1"/>
  <c r="O254" i="5"/>
  <c r="P253" i="5"/>
  <c r="O238" i="5"/>
  <c r="P237" i="5"/>
  <c r="Q236" i="5" s="1"/>
  <c r="R236" i="5" s="1"/>
  <c r="O222" i="5"/>
  <c r="P221" i="5"/>
  <c r="O206" i="5"/>
  <c r="P205" i="5"/>
  <c r="O158" i="5"/>
  <c r="P157" i="5"/>
  <c r="O126" i="5"/>
  <c r="P125" i="5"/>
  <c r="Q124" i="5" s="1"/>
  <c r="R124" i="5" s="1"/>
  <c r="O110" i="5"/>
  <c r="P109" i="5"/>
  <c r="Q108" i="5" s="1"/>
  <c r="R108" i="5" s="1"/>
  <c r="O94" i="5"/>
  <c r="P93" i="5"/>
  <c r="Q327" i="5"/>
  <c r="R327" i="5" s="1"/>
  <c r="O313" i="5"/>
  <c r="P312" i="5"/>
  <c r="O297" i="5"/>
  <c r="P296" i="5"/>
  <c r="Q295" i="5" s="1"/>
  <c r="R295" i="5" s="1"/>
  <c r="O281" i="5"/>
  <c r="P280" i="5"/>
  <c r="O265" i="5"/>
  <c r="P264" i="5"/>
  <c r="Q263" i="5" s="1"/>
  <c r="R263" i="5" s="1"/>
  <c r="Q247" i="5"/>
  <c r="R247" i="5" s="1"/>
  <c r="O233" i="5"/>
  <c r="P232" i="5"/>
  <c r="Q199" i="5"/>
  <c r="R199" i="5" s="1"/>
  <c r="O185" i="5"/>
  <c r="P184" i="5"/>
  <c r="O169" i="5"/>
  <c r="P168" i="5"/>
  <c r="O153" i="5"/>
  <c r="P152" i="5"/>
  <c r="O137" i="5"/>
  <c r="P136" i="5"/>
  <c r="O105" i="5"/>
  <c r="P104" i="5"/>
  <c r="O89" i="5"/>
  <c r="P88" i="5"/>
  <c r="Q71" i="5"/>
  <c r="R71" i="5" s="1"/>
  <c r="O57" i="5"/>
  <c r="P56" i="5"/>
  <c r="O41" i="5"/>
  <c r="P40" i="5"/>
  <c r="O364" i="5"/>
  <c r="P363" i="5"/>
  <c r="O348" i="5"/>
  <c r="P347" i="5"/>
  <c r="Q330" i="5"/>
  <c r="R330" i="5" s="1"/>
  <c r="Q314" i="5"/>
  <c r="R314" i="5" s="1"/>
  <c r="O300" i="5"/>
  <c r="P299" i="5"/>
  <c r="Q282" i="5"/>
  <c r="R282" i="5" s="1"/>
  <c r="Q266" i="5"/>
  <c r="R266" i="5" s="1"/>
  <c r="O236" i="5"/>
  <c r="P235" i="5"/>
  <c r="Q218" i="5"/>
  <c r="R218" i="5" s="1"/>
  <c r="O204" i="5"/>
  <c r="P203" i="5"/>
  <c r="Q186" i="5"/>
  <c r="R186" i="5" s="1"/>
  <c r="Q170" i="5"/>
  <c r="R170" i="5" s="1"/>
  <c r="O156" i="5"/>
  <c r="P155" i="5"/>
  <c r="Q154" i="5" s="1"/>
  <c r="R154" i="5" s="1"/>
  <c r="O140" i="5"/>
  <c r="P139" i="5"/>
  <c r="O124" i="5"/>
  <c r="P123" i="5"/>
  <c r="O44" i="5"/>
  <c r="P43" i="5"/>
  <c r="O27" i="5"/>
  <c r="P26" i="5"/>
  <c r="O28" i="5"/>
  <c r="P27" i="5"/>
  <c r="T759" i="5"/>
  <c r="O759" i="5"/>
  <c r="O78" i="5"/>
  <c r="Q736" i="5" l="1"/>
  <c r="R736" i="5" s="1"/>
  <c r="Q741" i="5"/>
  <c r="R741" i="5" s="1"/>
  <c r="Q350" i="5"/>
  <c r="R350" i="5" s="1"/>
  <c r="Q583" i="5"/>
  <c r="R583" i="5" s="1"/>
  <c r="Q647" i="5"/>
  <c r="R647" i="5" s="1"/>
  <c r="Q529" i="5"/>
  <c r="R529" i="5" s="1"/>
  <c r="Q615" i="5"/>
  <c r="R615" i="5" s="1"/>
  <c r="Q679" i="5"/>
  <c r="R679" i="5" s="1"/>
  <c r="Q497" i="5"/>
  <c r="R497" i="5" s="1"/>
  <c r="Q442" i="5"/>
  <c r="R442" i="5" s="1"/>
  <c r="Q538" i="5"/>
  <c r="R538" i="5" s="1"/>
  <c r="Q602" i="5"/>
  <c r="R602" i="5" s="1"/>
  <c r="Q563" i="5"/>
  <c r="R563" i="5" s="1"/>
  <c r="Q723" i="5"/>
  <c r="R723" i="5" s="1"/>
  <c r="Q436" i="5"/>
  <c r="R436" i="5" s="1"/>
  <c r="Q524" i="5"/>
  <c r="R524" i="5" s="1"/>
  <c r="Q525" i="5"/>
  <c r="R525" i="5" s="1"/>
  <c r="Q391" i="5"/>
  <c r="R391" i="5" s="1"/>
  <c r="Q404" i="5"/>
  <c r="R404" i="5" s="1"/>
  <c r="Q468" i="5"/>
  <c r="R468" i="5" s="1"/>
  <c r="Q110" i="5"/>
  <c r="R110" i="5" s="1"/>
  <c r="Q286" i="5"/>
  <c r="R286" i="5" s="1"/>
  <c r="Q423" i="5"/>
  <c r="R423" i="5" s="1"/>
  <c r="Q372" i="5"/>
  <c r="R372" i="5" s="1"/>
  <c r="Q660" i="5"/>
  <c r="R660" i="5" s="1"/>
  <c r="Q417" i="5"/>
  <c r="R417" i="5" s="1"/>
  <c r="Q625" i="5"/>
  <c r="R625" i="5" s="1"/>
  <c r="Q657" i="5"/>
  <c r="R657" i="5" s="1"/>
  <c r="Q174" i="5"/>
  <c r="R174" i="5" s="1"/>
  <c r="V754" i="5"/>
  <c r="F2" i="5"/>
  <c r="V26" i="5"/>
  <c r="Q401" i="5"/>
  <c r="R401" i="5" s="1"/>
  <c r="Q64" i="5"/>
  <c r="R64" i="5" s="1"/>
  <c r="Q394" i="5"/>
  <c r="R394" i="5" s="1"/>
  <c r="Q433" i="5"/>
  <c r="R433" i="5" s="1"/>
  <c r="Q32" i="5"/>
  <c r="R32" i="5" s="1"/>
  <c r="Q513" i="5"/>
  <c r="R513" i="5" s="1"/>
  <c r="V752" i="5"/>
  <c r="V734" i="5"/>
  <c r="Q593" i="5"/>
  <c r="R593" i="5" s="1"/>
  <c r="Q334" i="5"/>
  <c r="R334" i="5" s="1"/>
  <c r="Q366" i="5"/>
  <c r="R366" i="5" s="1"/>
  <c r="Q536" i="5"/>
  <c r="R536" i="5" s="1"/>
  <c r="Q616" i="5"/>
  <c r="R616" i="5" s="1"/>
  <c r="Q680" i="5"/>
  <c r="R680" i="5" s="1"/>
  <c r="Q696" i="5"/>
  <c r="R696" i="5" s="1"/>
  <c r="Q430" i="5"/>
  <c r="R430" i="5" s="1"/>
  <c r="Q346" i="5"/>
  <c r="R346" i="5" s="1"/>
  <c r="Q39" i="5"/>
  <c r="R39" i="5" s="1"/>
  <c r="Q233" i="5"/>
  <c r="R233" i="5" s="1"/>
  <c r="V737" i="5"/>
  <c r="Q362" i="5"/>
  <c r="R362" i="5" s="1"/>
  <c r="Q474" i="5"/>
  <c r="R474" i="5" s="1"/>
  <c r="Q515" i="5"/>
  <c r="R515" i="5" s="1"/>
  <c r="Q298" i="5"/>
  <c r="R298" i="5" s="1"/>
  <c r="Q570" i="5"/>
  <c r="R570" i="5" s="1"/>
  <c r="Q222" i="5"/>
  <c r="R222" i="5" s="1"/>
  <c r="Q302" i="5"/>
  <c r="R302" i="5" s="1"/>
  <c r="Q160" i="5"/>
  <c r="R160" i="5" s="1"/>
  <c r="Q208" i="5"/>
  <c r="R208" i="5" s="1"/>
  <c r="Q37" i="5"/>
  <c r="R37" i="5" s="1"/>
  <c r="Q568" i="5"/>
  <c r="R568" i="5" s="1"/>
  <c r="Q420" i="5"/>
  <c r="R420" i="5" s="1"/>
  <c r="Q628" i="5"/>
  <c r="R628" i="5" s="1"/>
  <c r="Q609" i="5"/>
  <c r="R609" i="5" s="1"/>
  <c r="Q641" i="5"/>
  <c r="R641" i="5" s="1"/>
  <c r="Q341" i="5"/>
  <c r="R341" i="5" s="1"/>
  <c r="Q750" i="5"/>
  <c r="R750" i="5" s="1"/>
  <c r="Q202" i="5"/>
  <c r="R202" i="5" s="1"/>
  <c r="Q388" i="5"/>
  <c r="R388" i="5" s="1"/>
  <c r="Q465" i="5"/>
  <c r="R465" i="5" s="1"/>
  <c r="V753" i="5"/>
  <c r="V747" i="5"/>
  <c r="Q151" i="5"/>
  <c r="R151" i="5" s="1"/>
  <c r="Q183" i="5"/>
  <c r="R183" i="5" s="1"/>
  <c r="Q311" i="5"/>
  <c r="R311" i="5" s="1"/>
  <c r="V742" i="5"/>
  <c r="V738" i="5"/>
  <c r="V740" i="5"/>
  <c r="V748" i="5"/>
  <c r="Q138" i="5"/>
  <c r="R138" i="5" s="1"/>
  <c r="V743" i="5"/>
  <c r="V749" i="5"/>
  <c r="V735" i="5"/>
  <c r="V751" i="5"/>
  <c r="V745" i="5"/>
  <c r="Q76" i="5"/>
  <c r="R76" i="5" s="1"/>
  <c r="V719" i="5"/>
  <c r="V739" i="5"/>
  <c r="V746" i="5"/>
  <c r="V744" i="5"/>
  <c r="Q42" i="5"/>
  <c r="R42" i="5" s="1"/>
  <c r="Q87" i="5"/>
  <c r="R87" i="5" s="1"/>
  <c r="Q500" i="5"/>
  <c r="R500" i="5" s="1"/>
  <c r="Q564" i="5"/>
  <c r="R564" i="5" s="1"/>
  <c r="Q710" i="5"/>
  <c r="R710" i="5" s="1"/>
  <c r="Q451" i="5"/>
  <c r="R451" i="5" s="1"/>
  <c r="Q579" i="5"/>
  <c r="R579" i="5" s="1"/>
  <c r="Q715" i="5"/>
  <c r="R715" i="5" s="1"/>
  <c r="Q462" i="5"/>
  <c r="R462" i="5" s="1"/>
  <c r="Q584" i="5"/>
  <c r="R584" i="5" s="1"/>
  <c r="Q648" i="5"/>
  <c r="R648" i="5" s="1"/>
  <c r="Q636" i="5"/>
  <c r="R636" i="5" s="1"/>
  <c r="U185" i="5"/>
  <c r="V736" i="5"/>
  <c r="V741" i="5"/>
  <c r="V750" i="5"/>
  <c r="Q231" i="5"/>
  <c r="R231" i="5" s="1"/>
  <c r="Q62" i="5"/>
  <c r="R62" i="5" s="1"/>
  <c r="V713" i="5"/>
  <c r="V424" i="5"/>
  <c r="V114" i="5"/>
  <c r="V307" i="5"/>
  <c r="U156" i="5"/>
  <c r="V375" i="5"/>
  <c r="V149" i="5"/>
  <c r="U307" i="5"/>
  <c r="V694" i="5"/>
  <c r="V31" i="5"/>
  <c r="V262" i="5"/>
  <c r="U389" i="5"/>
  <c r="U468" i="5"/>
  <c r="U146" i="5"/>
  <c r="U152" i="5"/>
  <c r="U183" i="5"/>
  <c r="V276" i="5"/>
  <c r="V91" i="5"/>
  <c r="V117" i="5"/>
  <c r="V196" i="5"/>
  <c r="U34" i="5"/>
  <c r="U83" i="5"/>
  <c r="U179" i="5"/>
  <c r="U208" i="5"/>
  <c r="V394" i="5"/>
  <c r="V625" i="5"/>
  <c r="V519" i="5"/>
  <c r="U78" i="5"/>
  <c r="V297" i="5"/>
  <c r="U247" i="5"/>
  <c r="V159" i="5"/>
  <c r="V373" i="5"/>
  <c r="V227" i="5"/>
  <c r="V267" i="5"/>
  <c r="V131" i="5"/>
  <c r="U64" i="5"/>
  <c r="U270" i="5"/>
  <c r="V63" i="5"/>
  <c r="V205" i="5"/>
  <c r="V525" i="5"/>
  <c r="Q234" i="5"/>
  <c r="R234" i="5" s="1"/>
  <c r="V355" i="5"/>
  <c r="Q103" i="5"/>
  <c r="R103" i="5" s="1"/>
  <c r="U157" i="5"/>
  <c r="Q252" i="5"/>
  <c r="R252" i="5" s="1"/>
  <c r="Q300" i="5"/>
  <c r="R300" i="5" s="1"/>
  <c r="U355" i="5"/>
  <c r="V398" i="5"/>
  <c r="U443" i="5"/>
  <c r="V716" i="5"/>
  <c r="U96" i="5"/>
  <c r="V332" i="5"/>
  <c r="V90" i="5"/>
  <c r="U216" i="5"/>
  <c r="U267" i="5"/>
  <c r="V207" i="5"/>
  <c r="V255" i="5"/>
  <c r="U117" i="5"/>
  <c r="U164" i="5"/>
  <c r="U313" i="5"/>
  <c r="V215" i="5"/>
  <c r="U432" i="5"/>
  <c r="V357" i="5"/>
  <c r="U515" i="5"/>
  <c r="U325" i="5"/>
  <c r="V154" i="5"/>
  <c r="V256" i="5"/>
  <c r="U373" i="5"/>
  <c r="U36" i="5"/>
  <c r="U275" i="5"/>
  <c r="V124" i="5"/>
  <c r="V204" i="5"/>
  <c r="V153" i="5"/>
  <c r="U228" i="5"/>
  <c r="Q279" i="5"/>
  <c r="R279" i="5" s="1"/>
  <c r="Q204" i="5"/>
  <c r="R204" i="5" s="1"/>
  <c r="Q49" i="5"/>
  <c r="R49" i="5" s="1"/>
  <c r="Q81" i="5"/>
  <c r="R81" i="5" s="1"/>
  <c r="V724" i="5"/>
  <c r="Q414" i="5"/>
  <c r="R414" i="5" s="1"/>
  <c r="U372" i="5"/>
  <c r="U31" i="5"/>
  <c r="U255" i="5"/>
  <c r="U321" i="5"/>
  <c r="U309" i="5"/>
  <c r="V43" i="5"/>
  <c r="V96" i="5"/>
  <c r="V137" i="5"/>
  <c r="U248" i="5"/>
  <c r="V194" i="5"/>
  <c r="V79" i="5"/>
  <c r="V301" i="5"/>
  <c r="U425" i="5"/>
  <c r="U521" i="5"/>
  <c r="U32" i="5"/>
  <c r="V495" i="5"/>
  <c r="V311" i="5"/>
  <c r="V319" i="5"/>
  <c r="V433" i="5"/>
  <c r="U91" i="5"/>
  <c r="U251" i="5"/>
  <c r="U90" i="5"/>
  <c r="V181" i="5"/>
  <c r="U262" i="5"/>
  <c r="U245" i="5"/>
  <c r="U281" i="5"/>
  <c r="V327" i="5"/>
  <c r="U26" i="5"/>
  <c r="Q161" i="5"/>
  <c r="R161" i="5" s="1"/>
  <c r="V468" i="5"/>
  <c r="V502" i="5"/>
  <c r="U503" i="5"/>
  <c r="V680" i="5"/>
  <c r="V484" i="5"/>
  <c r="U128" i="5"/>
  <c r="V186" i="5"/>
  <c r="V104" i="5"/>
  <c r="U258" i="5"/>
  <c r="V86" i="5"/>
  <c r="U375" i="5"/>
  <c r="V353" i="5"/>
  <c r="V254" i="5"/>
  <c r="V35" i="5"/>
  <c r="V314" i="5"/>
  <c r="U227" i="5"/>
  <c r="U175" i="5"/>
  <c r="V277" i="5"/>
  <c r="U114" i="5"/>
  <c r="V521" i="5"/>
  <c r="U523" i="5"/>
  <c r="V315" i="5"/>
  <c r="U235" i="5"/>
  <c r="V102" i="5"/>
  <c r="V100" i="5"/>
  <c r="U505" i="5"/>
  <c r="V507" i="5"/>
  <c r="Q699" i="5"/>
  <c r="R699" i="5" s="1"/>
  <c r="V242" i="5"/>
  <c r="U93" i="5"/>
  <c r="V360" i="5"/>
  <c r="U38" i="5"/>
  <c r="V191" i="5"/>
  <c r="V522" i="5"/>
  <c r="U206" i="5"/>
  <c r="U236" i="5"/>
  <c r="V304" i="5"/>
  <c r="V478" i="5"/>
  <c r="V463" i="5"/>
  <c r="V138" i="5"/>
  <c r="U346" i="5"/>
  <c r="U268" i="5"/>
  <c r="U386" i="5"/>
  <c r="U43" i="5"/>
  <c r="U113" i="5"/>
  <c r="V229" i="5"/>
  <c r="U436" i="5"/>
  <c r="U433" i="5"/>
  <c r="U92" i="5"/>
  <c r="U191" i="5"/>
  <c r="U377" i="5"/>
  <c r="U395" i="5"/>
  <c r="U194" i="5"/>
  <c r="V435" i="5"/>
  <c r="V520" i="5"/>
  <c r="V526" i="5"/>
  <c r="V431" i="5"/>
  <c r="V129" i="5"/>
  <c r="V349" i="5"/>
  <c r="U509" i="5"/>
  <c r="V108" i="5"/>
  <c r="V457" i="5"/>
  <c r="V368" i="5"/>
  <c r="U342" i="5"/>
  <c r="U109" i="5"/>
  <c r="V30" i="5"/>
  <c r="V81" i="5"/>
  <c r="V155" i="5"/>
  <c r="V202" i="5"/>
  <c r="U297" i="5"/>
  <c r="V305" i="5"/>
  <c r="U33" i="5"/>
  <c r="U141" i="5"/>
  <c r="U177" i="5"/>
  <c r="V212" i="5"/>
  <c r="U176" i="5"/>
  <c r="U354" i="5"/>
  <c r="U48" i="5"/>
  <c r="U165" i="5"/>
  <c r="V489" i="5"/>
  <c r="U451" i="5"/>
  <c r="V407" i="5"/>
  <c r="V359" i="5"/>
  <c r="U364" i="5"/>
  <c r="U133" i="5"/>
  <c r="V134" i="5"/>
  <c r="V136" i="5"/>
  <c r="U137" i="5"/>
  <c r="U135" i="5"/>
  <c r="V135" i="5"/>
  <c r="U352" i="5"/>
  <c r="U353" i="5"/>
  <c r="U400" i="5"/>
  <c r="V404" i="5"/>
  <c r="V402" i="5"/>
  <c r="U399" i="5"/>
  <c r="V397" i="5"/>
  <c r="V406" i="5"/>
  <c r="V401" i="5"/>
  <c r="V384" i="5"/>
  <c r="V437" i="5"/>
  <c r="V438" i="5"/>
  <c r="V427" i="5"/>
  <c r="V464" i="5"/>
  <c r="U465" i="5"/>
  <c r="V467" i="5"/>
  <c r="U462" i="5"/>
  <c r="U459" i="5"/>
  <c r="V374" i="5"/>
  <c r="U253" i="5"/>
  <c r="U394" i="5"/>
  <c r="V146" i="5"/>
  <c r="U356" i="5"/>
  <c r="U310" i="5"/>
  <c r="U41" i="5"/>
  <c r="V241" i="5"/>
  <c r="V228" i="5"/>
  <c r="V176" i="5"/>
  <c r="U205" i="5"/>
  <c r="V29" i="5"/>
  <c r="V32" i="5"/>
  <c r="U374" i="5"/>
  <c r="V253" i="5"/>
  <c r="V395" i="5"/>
  <c r="V34" i="5"/>
  <c r="V354" i="5"/>
  <c r="U312" i="5"/>
  <c r="V74" i="5"/>
  <c r="V92" i="5"/>
  <c r="U127" i="5"/>
  <c r="V177" i="5"/>
  <c r="U276" i="5"/>
  <c r="V436" i="5"/>
  <c r="U319" i="5"/>
  <c r="U94" i="5"/>
  <c r="V33" i="5"/>
  <c r="V356" i="5"/>
  <c r="U311" i="5"/>
  <c r="U74" i="5"/>
  <c r="U89" i="5"/>
  <c r="V127" i="5"/>
  <c r="V175" i="5"/>
  <c r="U495" i="5"/>
  <c r="V346" i="5"/>
  <c r="U242" i="5"/>
  <c r="V268" i="5"/>
  <c r="U522" i="5"/>
  <c r="U524" i="5"/>
  <c r="V523" i="5"/>
  <c r="U520" i="5"/>
  <c r="V270" i="5"/>
  <c r="V113" i="5"/>
  <c r="V313" i="5"/>
  <c r="V208" i="5"/>
  <c r="U252" i="5"/>
  <c r="V247" i="5"/>
  <c r="V246" i="5"/>
  <c r="V147" i="5"/>
  <c r="V152" i="5"/>
  <c r="U217" i="5"/>
  <c r="U148" i="5"/>
  <c r="V157" i="5"/>
  <c r="V218" i="5"/>
  <c r="U153" i="5"/>
  <c r="U162" i="5"/>
  <c r="U193" i="5"/>
  <c r="V214" i="5"/>
  <c r="V236" i="5"/>
  <c r="V171" i="5"/>
  <c r="V128" i="5"/>
  <c r="V217" i="5"/>
  <c r="U215" i="5"/>
  <c r="U500" i="5"/>
  <c r="U344" i="5"/>
  <c r="V183" i="5"/>
  <c r="V106" i="5"/>
  <c r="U103" i="5"/>
  <c r="U261" i="5"/>
  <c r="U168" i="5"/>
  <c r="U260" i="5"/>
  <c r="U517" i="5"/>
  <c r="U472" i="5"/>
  <c r="V440" i="5"/>
  <c r="U421" i="5"/>
  <c r="V505" i="5"/>
  <c r="U350" i="5"/>
  <c r="U97" i="5"/>
  <c r="V456" i="5"/>
  <c r="U497" i="5"/>
  <c r="V513" i="5"/>
  <c r="V516" i="5"/>
  <c r="V501" i="5"/>
  <c r="U423" i="5"/>
  <c r="V458" i="5"/>
  <c r="V370" i="5"/>
  <c r="V451" i="5"/>
  <c r="V420" i="5"/>
  <c r="V472" i="5"/>
  <c r="U445" i="5"/>
  <c r="U402" i="5"/>
  <c r="V510" i="5"/>
  <c r="V470" i="5"/>
  <c r="V385" i="5"/>
  <c r="V512" i="5"/>
  <c r="U106" i="5"/>
  <c r="U178" i="5"/>
  <c r="V126" i="5"/>
  <c r="U207" i="5"/>
  <c r="U357" i="5"/>
  <c r="U84" i="5"/>
  <c r="V232" i="5"/>
  <c r="V266" i="5"/>
  <c r="U232" i="5"/>
  <c r="U209" i="5"/>
  <c r="U155" i="5"/>
  <c r="U161" i="5"/>
  <c r="U181" i="5"/>
  <c r="U115" i="5"/>
  <c r="V192" i="5"/>
  <c r="V210" i="5"/>
  <c r="U108" i="5"/>
  <c r="V237" i="5"/>
  <c r="V250" i="5"/>
  <c r="U463" i="5"/>
  <c r="V337" i="5"/>
  <c r="U118" i="5"/>
  <c r="U413" i="5"/>
  <c r="V475" i="5"/>
  <c r="V320" i="5"/>
  <c r="U467" i="5"/>
  <c r="U409" i="5"/>
  <c r="V462" i="5"/>
  <c r="V316" i="5"/>
  <c r="V115" i="5"/>
  <c r="V156" i="5"/>
  <c r="U154" i="5"/>
  <c r="V200" i="5"/>
  <c r="V288" i="5"/>
  <c r="U280" i="5"/>
  <c r="V299" i="5"/>
  <c r="V296" i="5"/>
  <c r="V291" i="5"/>
  <c r="V285" i="5"/>
  <c r="V348" i="5"/>
  <c r="V325" i="5"/>
  <c r="V151" i="5"/>
  <c r="V145" i="5"/>
  <c r="U147" i="5"/>
  <c r="U149" i="5"/>
  <c r="U231" i="5"/>
  <c r="U213" i="5"/>
  <c r="U226" i="5"/>
  <c r="V233" i="5"/>
  <c r="U210" i="5"/>
  <c r="U214" i="5"/>
  <c r="U219" i="5"/>
  <c r="U220" i="5"/>
  <c r="V95" i="5"/>
  <c r="V82" i="5"/>
  <c r="U241" i="5"/>
  <c r="U136" i="5"/>
  <c r="V216" i="5"/>
  <c r="U138" i="5"/>
  <c r="V220" i="5"/>
  <c r="V116" i="5"/>
  <c r="V193" i="5"/>
  <c r="V164" i="5"/>
  <c r="U158" i="5"/>
  <c r="V198" i="5"/>
  <c r="V166" i="5"/>
  <c r="U170" i="5"/>
  <c r="U283" i="5"/>
  <c r="V366" i="5"/>
  <c r="V429" i="5"/>
  <c r="U289" i="5"/>
  <c r="U330" i="5"/>
  <c r="V361" i="5"/>
  <c r="V410" i="5"/>
  <c r="U139" i="5"/>
  <c r="U224" i="5"/>
  <c r="V403" i="5"/>
  <c r="U300" i="5"/>
  <c r="V419" i="5"/>
  <c r="U371" i="5"/>
  <c r="U398" i="5"/>
  <c r="U337" i="5"/>
  <c r="U278" i="5"/>
  <c r="U486" i="5"/>
  <c r="V454" i="5"/>
  <c r="V331" i="5"/>
  <c r="V527" i="5"/>
  <c r="U435" i="5"/>
  <c r="V251" i="5"/>
  <c r="V94" i="5"/>
  <c r="U82" i="5"/>
  <c r="V439" i="5"/>
  <c r="U315" i="5"/>
  <c r="U308" i="5"/>
  <c r="V37" i="5"/>
  <c r="V88" i="5"/>
  <c r="U126" i="5"/>
  <c r="V178" i="5"/>
  <c r="V377" i="5"/>
  <c r="U250" i="5"/>
  <c r="U95" i="5"/>
  <c r="V83" i="5"/>
  <c r="V432" i="5"/>
  <c r="V345" i="5"/>
  <c r="V310" i="5"/>
  <c r="U269" i="5"/>
  <c r="V89" i="5"/>
  <c r="V180" i="5"/>
  <c r="V206" i="5"/>
  <c r="U277" i="5"/>
  <c r="V376" i="5"/>
  <c r="U254" i="5"/>
  <c r="U360" i="5"/>
  <c r="U431" i="5"/>
  <c r="U345" i="5"/>
  <c r="V309" i="5"/>
  <c r="V269" i="5"/>
  <c r="U88" i="5"/>
  <c r="U180" i="5"/>
  <c r="U204" i="5"/>
  <c r="U376" i="5"/>
  <c r="U256" i="5"/>
  <c r="V64" i="5"/>
  <c r="V524" i="5"/>
  <c r="U525" i="5"/>
  <c r="U526" i="5"/>
  <c r="V78" i="5"/>
  <c r="V93" i="5"/>
  <c r="U229" i="5"/>
  <c r="V179" i="5"/>
  <c r="U314" i="5"/>
  <c r="U59" i="5"/>
  <c r="U246" i="5"/>
  <c r="U159" i="5"/>
  <c r="V265" i="5"/>
  <c r="U81" i="5"/>
  <c r="V158" i="5"/>
  <c r="U237" i="5"/>
  <c r="U79" i="5"/>
  <c r="U218" i="5"/>
  <c r="U129" i="5"/>
  <c r="V84" i="5"/>
  <c r="V235" i="5"/>
  <c r="U116" i="5"/>
  <c r="V209" i="5"/>
  <c r="V219" i="5"/>
  <c r="V308" i="5"/>
  <c r="V148" i="5"/>
  <c r="V448" i="5"/>
  <c r="U396" i="5"/>
  <c r="V197" i="5"/>
  <c r="U200" i="5"/>
  <c r="V150" i="5"/>
  <c r="U167" i="5"/>
  <c r="U507" i="5"/>
  <c r="V280" i="5"/>
  <c r="U458" i="5"/>
  <c r="U134" i="5"/>
  <c r="U365" i="5"/>
  <c r="U326" i="5"/>
  <c r="U288" i="5"/>
  <c r="V388" i="5"/>
  <c r="V380" i="5"/>
  <c r="U120" i="5"/>
  <c r="U221" i="5"/>
  <c r="V396" i="5"/>
  <c r="V391" i="5"/>
  <c r="U334" i="5"/>
  <c r="U508" i="5"/>
  <c r="U392" i="5"/>
  <c r="V409" i="5"/>
  <c r="V364" i="5"/>
  <c r="V418" i="5"/>
  <c r="V508" i="5"/>
  <c r="V490" i="5"/>
  <c r="U304" i="5"/>
  <c r="V382" i="5"/>
  <c r="V324" i="5"/>
  <c r="V715" i="5"/>
  <c r="V161" i="5"/>
  <c r="V165" i="5"/>
  <c r="U169" i="5"/>
  <c r="V163" i="5"/>
  <c r="U163" i="5"/>
  <c r="V162" i="5"/>
  <c r="V160" i="5"/>
  <c r="U160" i="5"/>
  <c r="V492" i="5"/>
  <c r="V496" i="5"/>
  <c r="V488" i="5"/>
  <c r="V498" i="5"/>
  <c r="V499" i="5"/>
  <c r="V493" i="5"/>
  <c r="V491" i="5"/>
  <c r="V494" i="5"/>
  <c r="U492" i="5"/>
  <c r="V531" i="5"/>
  <c r="U506" i="5"/>
  <c r="V515" i="5"/>
  <c r="U504" i="5"/>
  <c r="V691" i="5"/>
  <c r="V689" i="5"/>
  <c r="V707" i="5"/>
  <c r="V702" i="5"/>
  <c r="V704" i="5"/>
  <c r="V708" i="5"/>
  <c r="V452" i="5"/>
  <c r="V447" i="5"/>
  <c r="V441" i="5"/>
  <c r="V445" i="5"/>
  <c r="U447" i="5"/>
  <c r="U452" i="5"/>
  <c r="U444" i="5"/>
  <c r="V617" i="5"/>
  <c r="V646" i="5"/>
  <c r="V487" i="5"/>
  <c r="V532" i="5"/>
  <c r="U481" i="5"/>
  <c r="V483" i="5"/>
  <c r="U479" i="5"/>
  <c r="V542" i="5"/>
  <c r="V541" i="5"/>
  <c r="V700" i="5"/>
  <c r="V696" i="5"/>
  <c r="Q746" i="5"/>
  <c r="R746" i="5" s="1"/>
  <c r="Q747" i="5"/>
  <c r="R747" i="5" s="1"/>
  <c r="V187" i="5"/>
  <c r="U192" i="5"/>
  <c r="U196" i="5"/>
  <c r="V112" i="5"/>
  <c r="U173" i="5"/>
  <c r="V170" i="5"/>
  <c r="U171" i="5"/>
  <c r="U264" i="5"/>
  <c r="U265" i="5"/>
  <c r="V264" i="5"/>
  <c r="V273" i="5"/>
  <c r="U263" i="5"/>
  <c r="U266" i="5"/>
  <c r="U101" i="5"/>
  <c r="U243" i="5"/>
  <c r="V243" i="5"/>
  <c r="V239" i="5"/>
  <c r="U249" i="5"/>
  <c r="V248" i="5"/>
  <c r="V234" i="5"/>
  <c r="U234" i="5"/>
  <c r="V252" i="5"/>
  <c r="V343" i="5"/>
  <c r="V302" i="5"/>
  <c r="Q181" i="5"/>
  <c r="R181" i="5" s="1"/>
  <c r="U430" i="5"/>
  <c r="V426" i="5"/>
  <c r="V423" i="5"/>
  <c r="U427" i="5"/>
  <c r="V365" i="5"/>
  <c r="U388" i="5"/>
  <c r="V387" i="5"/>
  <c r="V381" i="5"/>
  <c r="V393" i="5"/>
  <c r="U393" i="5"/>
  <c r="U381" i="5"/>
  <c r="V372" i="5"/>
  <c r="V421" i="5"/>
  <c r="U418" i="5"/>
  <c r="U485" i="5"/>
  <c r="V482" i="5"/>
  <c r="V476" i="5"/>
  <c r="V479" i="5"/>
  <c r="V481" i="5"/>
  <c r="U474" i="5"/>
  <c r="V473" i="5"/>
  <c r="V511" i="5"/>
  <c r="V504" i="5"/>
  <c r="U512" i="5"/>
  <c r="V503" i="5"/>
  <c r="V733" i="5"/>
  <c r="V732" i="5"/>
  <c r="V378" i="5"/>
  <c r="U369" i="5"/>
  <c r="V413" i="5"/>
  <c r="U316" i="5"/>
  <c r="U368" i="5"/>
  <c r="V422" i="5"/>
  <c r="U385" i="5"/>
  <c r="V509" i="5"/>
  <c r="U80" i="5"/>
  <c r="U125" i="5"/>
  <c r="V518" i="5"/>
  <c r="V174" i="5"/>
  <c r="U336" i="5"/>
  <c r="V340" i="5"/>
  <c r="V341" i="5"/>
  <c r="V328" i="5"/>
  <c r="U305" i="5"/>
  <c r="V321" i="5"/>
  <c r="V318" i="5"/>
  <c r="U322" i="5"/>
  <c r="U408" i="5"/>
  <c r="V416" i="5"/>
  <c r="V666" i="5"/>
  <c r="V659" i="5"/>
  <c r="V455" i="5"/>
  <c r="U456" i="5"/>
  <c r="V459" i="5"/>
  <c r="U455" i="5"/>
  <c r="V539" i="5"/>
  <c r="V600" i="5"/>
  <c r="V469" i="5"/>
  <c r="V471" i="5"/>
  <c r="V272" i="5"/>
  <c r="Q526" i="5"/>
  <c r="R526" i="5" s="1"/>
  <c r="Q446" i="5"/>
  <c r="R446" i="5" s="1"/>
  <c r="Q664" i="5"/>
  <c r="R664" i="5" s="1"/>
  <c r="Q714" i="5"/>
  <c r="R714" i="5" s="1"/>
  <c r="Q590" i="5"/>
  <c r="R590" i="5" s="1"/>
  <c r="Q627" i="5"/>
  <c r="R627" i="5" s="1"/>
  <c r="Q55" i="5"/>
  <c r="R55" i="5" s="1"/>
  <c r="Q135" i="5"/>
  <c r="R135" i="5" s="1"/>
  <c r="Q167" i="5"/>
  <c r="R167" i="5" s="1"/>
  <c r="Q698" i="5"/>
  <c r="R698" i="5" s="1"/>
  <c r="Q659" i="5"/>
  <c r="R659" i="5" s="1"/>
  <c r="V592" i="5"/>
  <c r="V203" i="5"/>
  <c r="V274" i="5"/>
  <c r="V335" i="5"/>
  <c r="V184" i="5"/>
  <c r="V326" i="5"/>
  <c r="V336" i="5"/>
  <c r="V322" i="5"/>
  <c r="V312" i="5"/>
  <c r="U347" i="5"/>
  <c r="V282" i="5"/>
  <c r="V260" i="5"/>
  <c r="V275" i="5"/>
  <c r="V286" i="5"/>
  <c r="V258" i="5"/>
  <c r="V362" i="5"/>
  <c r="U510" i="5"/>
  <c r="V642" i="5"/>
  <c r="Q542" i="5"/>
  <c r="R542" i="5" s="1"/>
  <c r="Q670" i="5"/>
  <c r="R670" i="5" s="1"/>
  <c r="U107" i="5"/>
  <c r="V333" i="5"/>
  <c r="V119" i="5"/>
  <c r="V144" i="5"/>
  <c r="U98" i="5"/>
  <c r="V278" i="5"/>
  <c r="V238" i="5"/>
  <c r="V244" i="5"/>
  <c r="U359" i="5"/>
  <c r="V338" i="5"/>
  <c r="U293" i="5"/>
  <c r="V344" i="5"/>
  <c r="U201" i="5"/>
  <c r="V173" i="5"/>
  <c r="U271" i="5"/>
  <c r="V130" i="5"/>
  <c r="V168" i="5"/>
  <c r="V201" i="5"/>
  <c r="V294" i="5"/>
  <c r="V390" i="5"/>
  <c r="V425" i="5"/>
  <c r="V323" i="5"/>
  <c r="U498" i="5"/>
  <c r="V399" i="5"/>
  <c r="V544" i="5"/>
  <c r="V578" i="5"/>
  <c r="V461" i="5"/>
  <c r="V110" i="5"/>
  <c r="U87" i="5"/>
  <c r="V263" i="5"/>
  <c r="U446" i="5"/>
  <c r="V517" i="5"/>
  <c r="Q92" i="5"/>
  <c r="R92" i="5" s="1"/>
  <c r="Q289" i="5"/>
  <c r="R289" i="5" s="1"/>
  <c r="Q547" i="5"/>
  <c r="R547" i="5" s="1"/>
  <c r="Q588" i="5"/>
  <c r="R588" i="5" s="1"/>
  <c r="Q467" i="5"/>
  <c r="R467" i="5" s="1"/>
  <c r="Q671" i="5"/>
  <c r="R671" i="5" s="1"/>
  <c r="Q707" i="5"/>
  <c r="R707" i="5" s="1"/>
  <c r="U464" i="5"/>
  <c r="Q33" i="5"/>
  <c r="R33" i="5" s="1"/>
  <c r="Q149" i="5"/>
  <c r="R149" i="5" s="1"/>
  <c r="Q116" i="5"/>
  <c r="R116" i="5" s="1"/>
  <c r="Q180" i="5"/>
  <c r="R180" i="5" s="1"/>
  <c r="Q479" i="5"/>
  <c r="R479" i="5" s="1"/>
  <c r="Q543" i="5"/>
  <c r="R543" i="5" s="1"/>
  <c r="Q607" i="5"/>
  <c r="R607" i="5" s="1"/>
  <c r="Q574" i="5"/>
  <c r="R574" i="5" s="1"/>
  <c r="V87" i="5"/>
  <c r="U144" i="5"/>
  <c r="U143" i="5"/>
  <c r="U124" i="5"/>
  <c r="U203" i="5"/>
  <c r="U295" i="5"/>
  <c r="V303" i="5"/>
  <c r="V289" i="5"/>
  <c r="U324" i="5"/>
  <c r="V369" i="5"/>
  <c r="U428" i="5"/>
  <c r="V379" i="5"/>
  <c r="V460" i="5"/>
  <c r="U475" i="5"/>
  <c r="V284" i="5"/>
  <c r="V279" i="5"/>
  <c r="U341" i="5"/>
  <c r="U403" i="5"/>
  <c r="V485" i="5"/>
  <c r="U363" i="5"/>
  <c r="U442" i="5"/>
  <c r="V428" i="5"/>
  <c r="U333" i="5"/>
  <c r="U466" i="5"/>
  <c r="V477" i="5"/>
  <c r="U282" i="5"/>
  <c r="V371" i="5"/>
  <c r="V342" i="5"/>
  <c r="V408" i="5"/>
  <c r="U514" i="5"/>
  <c r="V486" i="5"/>
  <c r="V300" i="5"/>
  <c r="V386" i="5"/>
  <c r="U519" i="5"/>
  <c r="U367" i="5"/>
  <c r="V249" i="5"/>
  <c r="U286" i="5"/>
  <c r="V350" i="5"/>
  <c r="V317" i="5"/>
  <c r="V245" i="5"/>
  <c r="U511" i="5"/>
  <c r="V281" i="5"/>
  <c r="V446" i="5"/>
  <c r="V190" i="5"/>
  <c r="V514" i="5"/>
  <c r="V283" i="5"/>
  <c r="V257" i="5"/>
  <c r="U195" i="5"/>
  <c r="U199" i="5"/>
  <c r="V295" i="5"/>
  <c r="V551" i="5"/>
  <c r="Q60" i="5"/>
  <c r="R60" i="5" s="1"/>
  <c r="Q176" i="5"/>
  <c r="R176" i="5" s="1"/>
  <c r="Q324" i="5"/>
  <c r="R324" i="5" s="1"/>
  <c r="Q57" i="5"/>
  <c r="R57" i="5" s="1"/>
  <c r="Q89" i="5"/>
  <c r="R89" i="5" s="1"/>
  <c r="Q121" i="5"/>
  <c r="R121" i="5" s="1"/>
  <c r="Q492" i="5"/>
  <c r="R492" i="5" s="1"/>
  <c r="Q654" i="5"/>
  <c r="R654" i="5" s="1"/>
  <c r="V121" i="5"/>
  <c r="V442" i="5"/>
  <c r="Q755" i="5"/>
  <c r="R755" i="5" s="1"/>
  <c r="Q717" i="5"/>
  <c r="R717" i="5" s="1"/>
  <c r="V98" i="5"/>
  <c r="V628" i="5"/>
  <c r="U105" i="5"/>
  <c r="V259" i="5"/>
  <c r="V293" i="5"/>
  <c r="V143" i="5"/>
  <c r="V189" i="5"/>
  <c r="V290" i="5"/>
  <c r="V306" i="5"/>
  <c r="U378" i="5"/>
  <c r="U411" i="5"/>
  <c r="V415" i="5"/>
  <c r="V351" i="5"/>
  <c r="V400" i="5"/>
  <c r="V430" i="5"/>
  <c r="V506" i="5"/>
  <c r="V536" i="5"/>
  <c r="V584" i="5"/>
  <c r="V647" i="5"/>
  <c r="U538" i="5"/>
  <c r="U739" i="5"/>
  <c r="U434" i="5"/>
  <c r="U476" i="5"/>
  <c r="U338" i="5"/>
  <c r="U332" i="5"/>
  <c r="V434" i="5"/>
  <c r="V347" i="5"/>
  <c r="U397" i="5"/>
  <c r="V500" i="5"/>
  <c r="U302" i="5"/>
  <c r="U448" i="5"/>
  <c r="V298" i="5"/>
  <c r="V450" i="5"/>
  <c r="U499" i="5"/>
  <c r="V339" i="5"/>
  <c r="V443" i="5"/>
  <c r="V465" i="5"/>
  <c r="U494" i="5"/>
  <c r="U391" i="5"/>
  <c r="V352" i="5"/>
  <c r="V185" i="5"/>
  <c r="V330" i="5"/>
  <c r="V412" i="5"/>
  <c r="V453" i="5"/>
  <c r="V497" i="5"/>
  <c r="U294" i="5"/>
  <c r="V392" i="5"/>
  <c r="U461" i="5"/>
  <c r="V363" i="5"/>
  <c r="V292" i="5"/>
  <c r="V383" i="5"/>
  <c r="V480" i="5"/>
  <c r="V358" i="5"/>
  <c r="U477" i="5"/>
  <c r="V287" i="5"/>
  <c r="V474" i="5"/>
  <c r="V466" i="5"/>
  <c r="U291" i="5"/>
  <c r="V411" i="5"/>
  <c r="V543" i="5"/>
  <c r="V547" i="5"/>
  <c r="V535" i="5"/>
  <c r="V540" i="5"/>
  <c r="V605" i="5"/>
  <c r="V627" i="5"/>
  <c r="U576" i="5"/>
  <c r="V602" i="5"/>
  <c r="V643" i="5"/>
  <c r="V652" i="5"/>
  <c r="V549" i="5"/>
  <c r="V587" i="5"/>
  <c r="V636" i="5"/>
  <c r="U709" i="5"/>
  <c r="V581" i="5"/>
  <c r="V632" i="5"/>
  <c r="Q241" i="5"/>
  <c r="R241" i="5" s="1"/>
  <c r="V721" i="5"/>
  <c r="V640" i="5"/>
  <c r="V710" i="5"/>
  <c r="V712" i="5"/>
  <c r="V690" i="5"/>
  <c r="V582" i="5"/>
  <c r="V673" i="5"/>
  <c r="U684" i="5"/>
  <c r="Q129" i="5"/>
  <c r="R129" i="5" s="1"/>
  <c r="Q177" i="5"/>
  <c r="R177" i="5" s="1"/>
  <c r="U182" i="5"/>
  <c r="U69" i="5"/>
  <c r="V226" i="5"/>
  <c r="V211" i="5"/>
  <c r="U238" i="5"/>
  <c r="V133" i="5"/>
  <c r="U318" i="5"/>
  <c r="U410" i="5"/>
  <c r="V139" i="5"/>
  <c r="V123" i="5"/>
  <c r="U174" i="5"/>
  <c r="U223" i="5"/>
  <c r="U480" i="5"/>
  <c r="U516" i="5"/>
  <c r="U484" i="5"/>
  <c r="U424" i="5"/>
  <c r="V103" i="5"/>
  <c r="V107" i="5"/>
  <c r="U306" i="5"/>
  <c r="U99" i="5"/>
  <c r="U110" i="5"/>
  <c r="V223" i="5"/>
  <c r="U102" i="5"/>
  <c r="U292" i="5"/>
  <c r="U415" i="5"/>
  <c r="U274" i="5"/>
  <c r="U473" i="5"/>
  <c r="U188" i="5"/>
  <c r="U329" i="5"/>
  <c r="V109" i="5"/>
  <c r="U57" i="5"/>
  <c r="U382" i="5"/>
  <c r="U482" i="5"/>
  <c r="V230" i="5"/>
  <c r="U303" i="5"/>
  <c r="U429" i="5"/>
  <c r="V222" i="5"/>
  <c r="V99" i="5"/>
  <c r="U412" i="5"/>
  <c r="U189" i="5"/>
  <c r="U259" i="5"/>
  <c r="U131" i="5"/>
  <c r="V141" i="5"/>
  <c r="U546" i="5"/>
  <c r="U580" i="5"/>
  <c r="U725" i="5"/>
  <c r="U705" i="5"/>
  <c r="U633" i="5"/>
  <c r="U651" i="5"/>
  <c r="U672" i="5"/>
  <c r="U490" i="5"/>
  <c r="U449" i="5"/>
  <c r="U384" i="5"/>
  <c r="U420" i="5"/>
  <c r="U335" i="5"/>
  <c r="U379" i="5"/>
  <c r="U469" i="5"/>
  <c r="U284" i="5"/>
  <c r="U518" i="5"/>
  <c r="U358" i="5"/>
  <c r="U349" i="5"/>
  <c r="U404" i="5"/>
  <c r="U301" i="5"/>
  <c r="U340" i="5"/>
  <c r="U450" i="5"/>
  <c r="U298" i="5"/>
  <c r="U488" i="5"/>
  <c r="U439" i="5"/>
  <c r="U407" i="5"/>
  <c r="U343" i="5"/>
  <c r="U279" i="5"/>
  <c r="U438" i="5"/>
  <c r="U440" i="5"/>
  <c r="U366" i="5"/>
  <c r="V101" i="5"/>
  <c r="U327" i="5"/>
  <c r="V105" i="5"/>
  <c r="U184" i="5"/>
  <c r="U100" i="5"/>
  <c r="U414" i="5"/>
  <c r="U132" i="5"/>
  <c r="U361" i="5"/>
  <c r="V231" i="5"/>
  <c r="U112" i="5"/>
  <c r="U119" i="5"/>
  <c r="V172" i="5"/>
  <c r="U296" i="5"/>
  <c r="U513" i="5"/>
  <c r="U405" i="5"/>
  <c r="U417" i="5"/>
  <c r="U502" i="5"/>
  <c r="U187" i="5"/>
  <c r="V122" i="5"/>
  <c r="U478" i="5"/>
  <c r="U454" i="5"/>
  <c r="U121" i="5"/>
  <c r="U483" i="5"/>
  <c r="U437" i="5"/>
  <c r="U422" i="5"/>
  <c r="U390" i="5"/>
  <c r="U190" i="5"/>
  <c r="U130" i="5"/>
  <c r="U501" i="5"/>
  <c r="U240" i="5"/>
  <c r="V120" i="5"/>
  <c r="U86" i="5"/>
  <c r="U123" i="5"/>
  <c r="U401" i="5"/>
  <c r="V80" i="5"/>
  <c r="U211" i="5"/>
  <c r="U489" i="5"/>
  <c r="U145" i="5"/>
  <c r="V111" i="5"/>
  <c r="U323" i="5"/>
  <c r="U104" i="5"/>
  <c r="U470" i="5"/>
  <c r="V132" i="5"/>
  <c r="U419" i="5"/>
  <c r="U535" i="5"/>
  <c r="U536" i="5"/>
  <c r="U550" i="5"/>
  <c r="U660" i="5"/>
  <c r="U642" i="5"/>
  <c r="U698" i="5"/>
  <c r="U624" i="5"/>
  <c r="U659" i="5"/>
  <c r="U724" i="5"/>
  <c r="U496" i="5"/>
  <c r="U471" i="5"/>
  <c r="V167" i="5"/>
  <c r="U426" i="5"/>
  <c r="U320" i="5"/>
  <c r="U150" i="5"/>
  <c r="U198" i="5"/>
  <c r="V213" i="5"/>
  <c r="U441" i="5"/>
  <c r="U416" i="5"/>
  <c r="V85" i="5"/>
  <c r="U387" i="5"/>
  <c r="U273" i="5"/>
  <c r="V140" i="5"/>
  <c r="V125" i="5"/>
  <c r="U202" i="5"/>
  <c r="V224" i="5"/>
  <c r="U457" i="5"/>
  <c r="U487" i="5"/>
  <c r="U370" i="5"/>
  <c r="U493" i="5"/>
  <c r="U166" i="5"/>
  <c r="U233" i="5"/>
  <c r="U225" i="5"/>
  <c r="U197" i="5"/>
  <c r="U331" i="5"/>
  <c r="U383" i="5"/>
  <c r="V221" i="5"/>
  <c r="U406" i="5"/>
  <c r="U460" i="5"/>
  <c r="V169" i="5"/>
  <c r="U328" i="5"/>
  <c r="U239" i="5"/>
  <c r="U299" i="5"/>
  <c r="U287" i="5"/>
  <c r="U222" i="5"/>
  <c r="U317" i="5"/>
  <c r="U351" i="5"/>
  <c r="U339" i="5"/>
  <c r="V118" i="5"/>
  <c r="U491" i="5"/>
  <c r="U142" i="5"/>
  <c r="U453" i="5"/>
  <c r="U693" i="5"/>
  <c r="U701" i="5"/>
  <c r="U554" i="5"/>
  <c r="U738" i="5"/>
  <c r="U122" i="5"/>
  <c r="U186" i="5"/>
  <c r="V271" i="5"/>
  <c r="U348" i="5"/>
  <c r="U140" i="5"/>
  <c r="V182" i="5"/>
  <c r="U230" i="5"/>
  <c r="U285" i="5"/>
  <c r="U380" i="5"/>
  <c r="V389" i="5"/>
  <c r="V444" i="5"/>
  <c r="V414" i="5"/>
  <c r="U362" i="5"/>
  <c r="V568" i="5"/>
  <c r="V188" i="5"/>
  <c r="U290" i="5"/>
  <c r="U257" i="5"/>
  <c r="V329" i="5"/>
  <c r="V142" i="5"/>
  <c r="U172" i="5"/>
  <c r="U151" i="5"/>
  <c r="V405" i="5"/>
  <c r="V417" i="5"/>
  <c r="V367" i="5"/>
  <c r="V97" i="5"/>
  <c r="U244" i="5"/>
  <c r="V225" i="5"/>
  <c r="V261" i="5"/>
  <c r="U212" i="5"/>
  <c r="U85" i="5"/>
  <c r="V195" i="5"/>
  <c r="V334" i="5"/>
  <c r="V199" i="5"/>
  <c r="V240" i="5"/>
  <c r="U272" i="5"/>
  <c r="U111" i="5"/>
  <c r="U537" i="5"/>
  <c r="V553" i="5"/>
  <c r="V611" i="5"/>
  <c r="U556" i="5"/>
  <c r="U532" i="5"/>
  <c r="U598" i="5"/>
  <c r="V594" i="5"/>
  <c r="V595" i="5"/>
  <c r="U555" i="5"/>
  <c r="U612" i="5"/>
  <c r="Q516" i="5"/>
  <c r="R516" i="5" s="1"/>
  <c r="U548" i="5"/>
  <c r="U722" i="5"/>
  <c r="U638" i="5"/>
  <c r="U639" i="5"/>
  <c r="U706" i="5"/>
  <c r="U670" i="5"/>
  <c r="U634" i="5"/>
  <c r="U579" i="5"/>
  <c r="U596" i="5"/>
  <c r="U717" i="5"/>
  <c r="U719" i="5"/>
  <c r="U729" i="5"/>
  <c r="U594" i="5"/>
  <c r="U675" i="5"/>
  <c r="U677" i="5"/>
  <c r="U733" i="5"/>
  <c r="U622" i="5"/>
  <c r="U735" i="5"/>
  <c r="U690" i="5"/>
  <c r="U571" i="5"/>
  <c r="U530" i="5"/>
  <c r="U529" i="5"/>
  <c r="U558" i="5"/>
  <c r="U687" i="5"/>
  <c r="U652" i="5"/>
  <c r="U734" i="5"/>
  <c r="U711" i="5"/>
  <c r="U707" i="5"/>
  <c r="U736" i="5"/>
  <c r="U588" i="5"/>
  <c r="U585" i="5"/>
  <c r="U658" i="5"/>
  <c r="U653" i="5"/>
  <c r="U557" i="5"/>
  <c r="U720" i="5"/>
  <c r="U663" i="5"/>
  <c r="U655" i="5"/>
  <c r="U565" i="5"/>
  <c r="U716" i="5"/>
  <c r="U686" i="5"/>
  <c r="Q164" i="5"/>
  <c r="R164" i="5" s="1"/>
  <c r="Q260" i="5"/>
  <c r="R260" i="5" s="1"/>
  <c r="Q308" i="5"/>
  <c r="R308" i="5" s="1"/>
  <c r="Q41" i="5"/>
  <c r="R41" i="5" s="1"/>
  <c r="Q73" i="5"/>
  <c r="R73" i="5" s="1"/>
  <c r="Q105" i="5"/>
  <c r="R105" i="5" s="1"/>
  <c r="Q137" i="5"/>
  <c r="R137" i="5" s="1"/>
  <c r="Q329" i="5"/>
  <c r="R329" i="5" s="1"/>
  <c r="Q460" i="5"/>
  <c r="R460" i="5" s="1"/>
  <c r="Q471" i="5"/>
  <c r="R471" i="5" s="1"/>
  <c r="Q535" i="5"/>
  <c r="R535" i="5" s="1"/>
  <c r="V683" i="5"/>
  <c r="U723" i="5"/>
  <c r="U645" i="5"/>
  <c r="V635" i="5"/>
  <c r="V629" i="5"/>
  <c r="U636" i="5"/>
  <c r="V639" i="5"/>
  <c r="V637" i="5"/>
  <c r="U640" i="5"/>
  <c r="V645" i="5"/>
  <c r="V644" i="5"/>
  <c r="U628" i="5"/>
  <c r="V631" i="5"/>
  <c r="U630" i="5"/>
  <c r="V638" i="5"/>
  <c r="U644" i="5"/>
  <c r="U643" i="5"/>
  <c r="U646" i="5"/>
  <c r="V614" i="5"/>
  <c r="V606" i="5"/>
  <c r="U625" i="5"/>
  <c r="V623" i="5"/>
  <c r="U621" i="5"/>
  <c r="V612" i="5"/>
  <c r="V608" i="5"/>
  <c r="V613" i="5"/>
  <c r="U613" i="5"/>
  <c r="V622" i="5"/>
  <c r="U626" i="5"/>
  <c r="V626" i="5"/>
  <c r="U627" i="5"/>
  <c r="V615" i="5"/>
  <c r="U610" i="5"/>
  <c r="V607" i="5"/>
  <c r="U533" i="5"/>
  <c r="V534" i="5"/>
  <c r="U531" i="5"/>
  <c r="U540" i="5"/>
  <c r="V530" i="5"/>
  <c r="U534" i="5"/>
  <c r="U539" i="5"/>
  <c r="V537" i="5"/>
  <c r="U527" i="5"/>
  <c r="U583" i="5"/>
  <c r="U575" i="5"/>
  <c r="V590" i="5"/>
  <c r="U582" i="5"/>
  <c r="U593" i="5"/>
  <c r="V588" i="5"/>
  <c r="V596" i="5"/>
  <c r="V575" i="5"/>
  <c r="U601" i="5"/>
  <c r="V559" i="5"/>
  <c r="V599" i="5"/>
  <c r="U563" i="5"/>
  <c r="V591" i="5"/>
  <c r="V555" i="5"/>
  <c r="U590" i="5"/>
  <c r="V550" i="5"/>
  <c r="U551" i="5"/>
  <c r="U544" i="5"/>
  <c r="V546" i="5"/>
  <c r="V603" i="5"/>
  <c r="V604" i="5"/>
  <c r="V576" i="5"/>
  <c r="V573" i="5"/>
  <c r="V552" i="5"/>
  <c r="U541" i="5"/>
  <c r="U543" i="5"/>
  <c r="U589" i="5"/>
  <c r="U581" i="5"/>
  <c r="V593" i="5"/>
  <c r="U586" i="5"/>
  <c r="U578" i="5"/>
  <c r="U595" i="5"/>
  <c r="V586" i="5"/>
  <c r="U577" i="5"/>
  <c r="U561" i="5"/>
  <c r="U572" i="5"/>
  <c r="V585" i="5"/>
  <c r="V548" i="5"/>
  <c r="V579" i="5"/>
  <c r="U600" i="5"/>
  <c r="U552" i="5"/>
  <c r="V545" i="5"/>
  <c r="U553" i="5"/>
  <c r="U547" i="5"/>
  <c r="U654" i="5"/>
  <c r="U657" i="5"/>
  <c r="V655" i="5"/>
  <c r="U662" i="5"/>
  <c r="U667" i="5"/>
  <c r="U666" i="5"/>
  <c r="U649" i="5"/>
  <c r="V653" i="5"/>
  <c r="U647" i="5"/>
  <c r="U656" i="5"/>
  <c r="U665" i="5"/>
  <c r="V660" i="5"/>
  <c r="V663" i="5"/>
  <c r="V661" i="5"/>
  <c r="V665" i="5"/>
  <c r="U559" i="5"/>
  <c r="V630" i="5"/>
  <c r="V648" i="5"/>
  <c r="V570" i="5"/>
  <c r="U591" i="5"/>
  <c r="U635" i="5"/>
  <c r="U587" i="5"/>
  <c r="U618" i="5"/>
  <c r="U629" i="5"/>
  <c r="V714" i="5"/>
  <c r="U564" i="5"/>
  <c r="V650" i="5"/>
  <c r="U570" i="5"/>
  <c r="U691" i="5"/>
  <c r="V634" i="5"/>
  <c r="V577" i="5"/>
  <c r="V589" i="5"/>
  <c r="U584" i="5"/>
  <c r="V580" i="5"/>
  <c r="U661" i="5"/>
  <c r="V662" i="5"/>
  <c r="U650" i="5"/>
  <c r="V649" i="5"/>
  <c r="V533" i="5"/>
  <c r="U560" i="5"/>
  <c r="U728" i="5"/>
  <c r="V671" i="5"/>
  <c r="V684" i="5"/>
  <c r="U597" i="5"/>
  <c r="V561" i="5"/>
  <c r="V449" i="5"/>
  <c r="V678" i="5"/>
  <c r="V670" i="5"/>
  <c r="U674" i="5"/>
  <c r="U689" i="5"/>
  <c r="U671" i="5"/>
  <c r="V676" i="5"/>
  <c r="V697" i="5"/>
  <c r="U700" i="5"/>
  <c r="V674" i="5"/>
  <c r="U685" i="5"/>
  <c r="V677" i="5"/>
  <c r="V685" i="5"/>
  <c r="U692" i="5"/>
  <c r="U669" i="5"/>
  <c r="V701" i="5"/>
  <c r="U699" i="5"/>
  <c r="V686" i="5"/>
  <c r="V695" i="5"/>
  <c r="U696" i="5"/>
  <c r="V699" i="5"/>
  <c r="U680" i="5"/>
  <c r="V730" i="5"/>
  <c r="U715" i="5"/>
  <c r="V727" i="5"/>
  <c r="U726" i="5"/>
  <c r="V728" i="5"/>
  <c r="V726" i="5"/>
  <c r="V729" i="5"/>
  <c r="V720" i="5"/>
  <c r="U708" i="5"/>
  <c r="U703" i="5"/>
  <c r="V706" i="5"/>
  <c r="U713" i="5"/>
  <c r="U702" i="5"/>
  <c r="U704" i="5"/>
  <c r="U727" i="5"/>
  <c r="U710" i="5"/>
  <c r="V731" i="5"/>
  <c r="U721" i="5"/>
  <c r="V725" i="5"/>
  <c r="V717" i="5"/>
  <c r="V722" i="5"/>
  <c r="V718" i="5"/>
  <c r="V711" i="5"/>
  <c r="U712" i="5"/>
  <c r="U714" i="5"/>
  <c r="V705" i="5"/>
  <c r="V709" i="5"/>
  <c r="V703" i="5"/>
  <c r="V723" i="5"/>
  <c r="U718" i="5"/>
  <c r="Q257" i="5"/>
  <c r="R257" i="5" s="1"/>
  <c r="Q309" i="5"/>
  <c r="R309" i="5" s="1"/>
  <c r="Q52" i="5"/>
  <c r="R52" i="5" s="1"/>
  <c r="Q297" i="5"/>
  <c r="R297" i="5" s="1"/>
  <c r="Q639" i="5"/>
  <c r="R639" i="5" s="1"/>
  <c r="Q697" i="5"/>
  <c r="R697" i="5" s="1"/>
  <c r="V572" i="5"/>
  <c r="V571" i="5"/>
  <c r="Q209" i="5"/>
  <c r="R209" i="5" s="1"/>
  <c r="Q742" i="5"/>
  <c r="R742" i="5" s="1"/>
  <c r="Q261" i="5"/>
  <c r="R261" i="5" s="1"/>
  <c r="Q249" i="5"/>
  <c r="R249" i="5" s="1"/>
  <c r="V562" i="5"/>
  <c r="U566" i="5"/>
  <c r="U567" i="5"/>
  <c r="V528" i="5"/>
  <c r="V601" i="5"/>
  <c r="V698" i="5"/>
  <c r="Q85" i="5"/>
  <c r="R85" i="5" s="1"/>
  <c r="Q520" i="5"/>
  <c r="R520" i="5" s="1"/>
  <c r="Q632" i="5"/>
  <c r="R632" i="5" s="1"/>
  <c r="Q361" i="5"/>
  <c r="R361" i="5" s="1"/>
  <c r="Q503" i="5"/>
  <c r="R503" i="5" s="1"/>
  <c r="Q709" i="5"/>
  <c r="R709" i="5" s="1"/>
  <c r="Q729" i="5"/>
  <c r="R729" i="5" s="1"/>
  <c r="U605" i="5"/>
  <c r="Q319" i="5"/>
  <c r="R319" i="5" s="1"/>
  <c r="V664" i="5"/>
  <c r="U664" i="5"/>
  <c r="V667" i="5"/>
  <c r="V658" i="5"/>
  <c r="V651" i="5"/>
  <c r="V656" i="5"/>
  <c r="U623" i="5"/>
  <c r="V654" i="5"/>
  <c r="V624" i="5"/>
  <c r="U528" i="5"/>
  <c r="U549" i="5"/>
  <c r="V566" i="5"/>
  <c r="V557" i="5"/>
  <c r="V564" i="5"/>
  <c r="V556" i="5"/>
  <c r="U542" i="5"/>
  <c r="U678" i="5"/>
  <c r="V681" i="5"/>
  <c r="U694" i="5"/>
  <c r="V693" i="5"/>
  <c r="U668" i="5"/>
  <c r="U676" i="5"/>
  <c r="V692" i="5"/>
  <c r="U695" i="5"/>
  <c r="V668" i="5"/>
  <c r="V675" i="5"/>
  <c r="V574" i="5"/>
  <c r="U574" i="5"/>
  <c r="V620" i="5"/>
  <c r="V609" i="5"/>
  <c r="V621" i="5"/>
  <c r="U608" i="5"/>
  <c r="U615" i="5"/>
  <c r="V538" i="5"/>
  <c r="V529" i="5"/>
  <c r="V633" i="5"/>
  <c r="V598" i="5"/>
  <c r="V618" i="5"/>
  <c r="Q156" i="5"/>
  <c r="R156" i="5" s="1"/>
  <c r="Q220" i="5"/>
  <c r="R220" i="5" s="1"/>
  <c r="Q512" i="5"/>
  <c r="R512" i="5" s="1"/>
  <c r="V554" i="5"/>
  <c r="V560" i="5"/>
  <c r="V563" i="5"/>
  <c r="U545" i="5"/>
  <c r="U562" i="5"/>
  <c r="V558" i="5"/>
  <c r="V565" i="5"/>
  <c r="U568" i="5"/>
  <c r="V672" i="5"/>
  <c r="U682" i="5"/>
  <c r="V687" i="5"/>
  <c r="V669" i="5"/>
  <c r="U683" i="5"/>
  <c r="V688" i="5"/>
  <c r="V679" i="5"/>
  <c r="U673" i="5"/>
  <c r="V682" i="5"/>
  <c r="U54" i="5"/>
  <c r="V569" i="5"/>
  <c r="V597" i="5"/>
  <c r="U616" i="5"/>
  <c r="V610" i="5"/>
  <c r="V616" i="5"/>
  <c r="V619" i="5"/>
  <c r="U607" i="5"/>
  <c r="V567" i="5"/>
  <c r="V657" i="5"/>
  <c r="V583" i="5"/>
  <c r="V641" i="5"/>
  <c r="Q268" i="5"/>
  <c r="R268" i="5" s="1"/>
  <c r="Q65" i="5"/>
  <c r="R65" i="5" s="1"/>
  <c r="Q452" i="5"/>
  <c r="R452" i="5" s="1"/>
  <c r="Q580" i="5"/>
  <c r="R580" i="5" s="1"/>
  <c r="Q682" i="5"/>
  <c r="R682" i="5" s="1"/>
  <c r="U758" i="5"/>
  <c r="U569" i="5"/>
  <c r="U599" i="5"/>
  <c r="U604" i="5"/>
  <c r="U619" i="5"/>
  <c r="Q122" i="5"/>
  <c r="R122" i="5" s="1"/>
  <c r="Q123" i="5"/>
  <c r="R123" i="5" s="1"/>
  <c r="U609" i="5"/>
  <c r="U617" i="5"/>
  <c r="U606" i="5"/>
  <c r="U732" i="5"/>
  <c r="Q26" i="5"/>
  <c r="R26" i="5" s="1"/>
  <c r="Q139" i="5"/>
  <c r="R139" i="5" s="1"/>
  <c r="Q203" i="5"/>
  <c r="R203" i="5" s="1"/>
  <c r="Q235" i="5"/>
  <c r="R235" i="5" s="1"/>
  <c r="Q395" i="5"/>
  <c r="R395" i="5" s="1"/>
  <c r="Q373" i="5"/>
  <c r="R373" i="5" s="1"/>
  <c r="Q421" i="5"/>
  <c r="R421" i="5" s="1"/>
  <c r="Q514" i="5"/>
  <c r="R514" i="5" s="1"/>
  <c r="Q674" i="5"/>
  <c r="R674" i="5" s="1"/>
  <c r="Q130" i="5"/>
  <c r="R130" i="5" s="1"/>
  <c r="Q162" i="5"/>
  <c r="R162" i="5" s="1"/>
  <c r="Q210" i="5"/>
  <c r="R210" i="5" s="1"/>
  <c r="Q354" i="5"/>
  <c r="R354" i="5" s="1"/>
  <c r="Q47" i="5"/>
  <c r="R47" i="5" s="1"/>
  <c r="Q95" i="5"/>
  <c r="R95" i="5" s="1"/>
  <c r="Q191" i="5"/>
  <c r="R191" i="5" s="1"/>
  <c r="Q271" i="5"/>
  <c r="R271" i="5" s="1"/>
  <c r="Q364" i="5"/>
  <c r="R364" i="5" s="1"/>
  <c r="Q428" i="5"/>
  <c r="R428" i="5" s="1"/>
  <c r="Q649" i="5"/>
  <c r="R649" i="5" s="1"/>
  <c r="Q134" i="5"/>
  <c r="R134" i="5" s="1"/>
  <c r="Q166" i="5"/>
  <c r="R166" i="5" s="1"/>
  <c r="Q198" i="5"/>
  <c r="R198" i="5" s="1"/>
  <c r="Q310" i="5"/>
  <c r="R310" i="5" s="1"/>
  <c r="Q35" i="5"/>
  <c r="R35" i="5" s="1"/>
  <c r="Q307" i="5"/>
  <c r="R307" i="5" s="1"/>
  <c r="Q40" i="5"/>
  <c r="R40" i="5" s="1"/>
  <c r="Q104" i="5"/>
  <c r="R104" i="5" s="1"/>
  <c r="Q136" i="5"/>
  <c r="R136" i="5" s="1"/>
  <c r="Q168" i="5"/>
  <c r="R168" i="5" s="1"/>
  <c r="Q280" i="5"/>
  <c r="R280" i="5" s="1"/>
  <c r="Q312" i="5"/>
  <c r="R312" i="5" s="1"/>
  <c r="Q683" i="5"/>
  <c r="R683" i="5" s="1"/>
  <c r="Q374" i="5"/>
  <c r="R374" i="5" s="1"/>
  <c r="Q406" i="5"/>
  <c r="R406" i="5" s="1"/>
  <c r="Q340" i="5"/>
  <c r="R340" i="5" s="1"/>
  <c r="Q419" i="5"/>
  <c r="R419" i="5" s="1"/>
  <c r="Q335" i="5"/>
  <c r="R335" i="5" s="1"/>
  <c r="Q544" i="5"/>
  <c r="R544" i="5" s="1"/>
  <c r="Q397" i="5"/>
  <c r="R397" i="5" s="1"/>
  <c r="Q429" i="5"/>
  <c r="R429" i="5" s="1"/>
  <c r="Q461" i="5"/>
  <c r="R461" i="5" s="1"/>
  <c r="Q605" i="5"/>
  <c r="R605" i="5" s="1"/>
  <c r="Q669" i="5"/>
  <c r="R669" i="5" s="1"/>
  <c r="Q571" i="5"/>
  <c r="R571" i="5" s="1"/>
  <c r="Q667" i="5"/>
  <c r="R667" i="5" s="1"/>
  <c r="Q727" i="5"/>
  <c r="R727" i="5" s="1"/>
  <c r="Q716" i="5"/>
  <c r="R716" i="5" s="1"/>
  <c r="Q463" i="5"/>
  <c r="R463" i="5" s="1"/>
  <c r="Q655" i="5"/>
  <c r="R655" i="5" s="1"/>
  <c r="Q644" i="5"/>
  <c r="R644" i="5" s="1"/>
  <c r="Q27" i="5"/>
  <c r="R27" i="5" s="1"/>
  <c r="Q299" i="5"/>
  <c r="R299" i="5" s="1"/>
  <c r="Q48" i="5"/>
  <c r="R48" i="5" s="1"/>
  <c r="Q69" i="5"/>
  <c r="R69" i="5" s="1"/>
  <c r="Q101" i="5"/>
  <c r="R101" i="5" s="1"/>
  <c r="Q325" i="5"/>
  <c r="R325" i="5" s="1"/>
  <c r="Q411" i="5"/>
  <c r="R411" i="5" s="1"/>
  <c r="Q443" i="5"/>
  <c r="R443" i="5" s="1"/>
  <c r="Q437" i="5"/>
  <c r="R437" i="5" s="1"/>
  <c r="Q485" i="5"/>
  <c r="R485" i="5" s="1"/>
  <c r="Q629" i="5"/>
  <c r="R629" i="5" s="1"/>
  <c r="Q661" i="5"/>
  <c r="R661" i="5" s="1"/>
  <c r="Q82" i="5"/>
  <c r="R82" i="5" s="1"/>
  <c r="Q178" i="5"/>
  <c r="R178" i="5" s="1"/>
  <c r="Q290" i="5"/>
  <c r="R290" i="5" s="1"/>
  <c r="Q322" i="5"/>
  <c r="R322" i="5" s="1"/>
  <c r="Q402" i="5"/>
  <c r="R402" i="5" s="1"/>
  <c r="Q434" i="5"/>
  <c r="R434" i="5" s="1"/>
  <c r="Q409" i="5"/>
  <c r="R409" i="5" s="1"/>
  <c r="Q537" i="5"/>
  <c r="R537" i="5" s="1"/>
  <c r="Q617" i="5"/>
  <c r="R617" i="5" s="1"/>
  <c r="Q458" i="5"/>
  <c r="R458" i="5" s="1"/>
  <c r="Q618" i="5"/>
  <c r="R618" i="5" s="1"/>
  <c r="Q38" i="5"/>
  <c r="R38" i="5" s="1"/>
  <c r="Q70" i="5"/>
  <c r="R70" i="5" s="1"/>
  <c r="Q214" i="5"/>
  <c r="R214" i="5" s="1"/>
  <c r="Q211" i="5"/>
  <c r="R211" i="5" s="1"/>
  <c r="Q275" i="5"/>
  <c r="R275" i="5" s="1"/>
  <c r="Q184" i="5"/>
  <c r="R184" i="5" s="1"/>
  <c r="Q502" i="5"/>
  <c r="R502" i="5" s="1"/>
  <c r="Q598" i="5"/>
  <c r="R598" i="5" s="1"/>
  <c r="Q756" i="5"/>
  <c r="R756" i="5" s="1"/>
  <c r="W756" i="5" s="1"/>
  <c r="Q511" i="5"/>
  <c r="R511" i="5" s="1"/>
  <c r="Q575" i="5"/>
  <c r="R575" i="5" s="1"/>
  <c r="Q125" i="5"/>
  <c r="R125" i="5" s="1"/>
  <c r="Q237" i="5"/>
  <c r="R237" i="5" s="1"/>
  <c r="Q285" i="5"/>
  <c r="R285" i="5" s="1"/>
  <c r="Q333" i="5"/>
  <c r="R333" i="5" s="1"/>
  <c r="Q365" i="5"/>
  <c r="R365" i="5" s="1"/>
  <c r="Q367" i="5"/>
  <c r="R367" i="5" s="1"/>
  <c r="Q416" i="5"/>
  <c r="R416" i="5" s="1"/>
  <c r="Q448" i="5"/>
  <c r="R448" i="5" s="1"/>
  <c r="Q480" i="5"/>
  <c r="R480" i="5" s="1"/>
  <c r="Q560" i="5"/>
  <c r="R560" i="5" s="1"/>
  <c r="Q637" i="5"/>
  <c r="R637" i="5" s="1"/>
  <c r="Q498" i="5"/>
  <c r="R498" i="5" s="1"/>
  <c r="Q626" i="5"/>
  <c r="R626" i="5" s="1"/>
  <c r="Q690" i="5"/>
  <c r="R690" i="5" s="1"/>
  <c r="Q507" i="5"/>
  <c r="R507" i="5" s="1"/>
  <c r="Q603" i="5"/>
  <c r="R603" i="5" s="1"/>
  <c r="Q486" i="5"/>
  <c r="R486" i="5" s="1"/>
  <c r="Q678" i="5"/>
  <c r="R678" i="5" s="1"/>
  <c r="Q687" i="5"/>
  <c r="R687" i="5" s="1"/>
  <c r="V755" i="5"/>
  <c r="Q155" i="5"/>
  <c r="R155" i="5" s="1"/>
  <c r="Q363" i="5"/>
  <c r="R363" i="5" s="1"/>
  <c r="Q379" i="5"/>
  <c r="R379" i="5" s="1"/>
  <c r="Q392" i="5"/>
  <c r="R392" i="5" s="1"/>
  <c r="Q424" i="5"/>
  <c r="R424" i="5" s="1"/>
  <c r="Q405" i="5"/>
  <c r="R405" i="5" s="1"/>
  <c r="Q453" i="5"/>
  <c r="R453" i="5" s="1"/>
  <c r="Q482" i="5"/>
  <c r="R482" i="5" s="1"/>
  <c r="Q610" i="5"/>
  <c r="R610" i="5" s="1"/>
  <c r="Q50" i="5"/>
  <c r="R50" i="5" s="1"/>
  <c r="Q194" i="5"/>
  <c r="R194" i="5" s="1"/>
  <c r="Q31" i="5"/>
  <c r="R31" i="5" s="1"/>
  <c r="Q111" i="5"/>
  <c r="R111" i="5" s="1"/>
  <c r="Q175" i="5"/>
  <c r="R175" i="5" s="1"/>
  <c r="Q287" i="5"/>
  <c r="R287" i="5" s="1"/>
  <c r="Q370" i="5"/>
  <c r="R370" i="5" s="1"/>
  <c r="Q444" i="5"/>
  <c r="R444" i="5" s="1"/>
  <c r="Q377" i="5"/>
  <c r="R377" i="5" s="1"/>
  <c r="Q425" i="5"/>
  <c r="R425" i="5" s="1"/>
  <c r="Q585" i="5"/>
  <c r="R585" i="5" s="1"/>
  <c r="Q665" i="5"/>
  <c r="R665" i="5" s="1"/>
  <c r="Q86" i="5"/>
  <c r="R86" i="5" s="1"/>
  <c r="Q118" i="5"/>
  <c r="R118" i="5" s="1"/>
  <c r="Q182" i="5"/>
  <c r="R182" i="5" s="1"/>
  <c r="Q342" i="5"/>
  <c r="R342" i="5" s="1"/>
  <c r="Q131" i="5"/>
  <c r="R131" i="5" s="1"/>
  <c r="Q243" i="5"/>
  <c r="R243" i="5" s="1"/>
  <c r="Q291" i="5"/>
  <c r="R291" i="5" s="1"/>
  <c r="Q323" i="5"/>
  <c r="R323" i="5" s="1"/>
  <c r="Q56" i="5"/>
  <c r="R56" i="5" s="1"/>
  <c r="Q88" i="5"/>
  <c r="R88" i="5" s="1"/>
  <c r="Q152" i="5"/>
  <c r="R152" i="5" s="1"/>
  <c r="Q296" i="5"/>
  <c r="R296" i="5" s="1"/>
  <c r="Q93" i="5"/>
  <c r="R93" i="5" s="1"/>
  <c r="Q630" i="5"/>
  <c r="R630" i="5" s="1"/>
  <c r="Q724" i="5"/>
  <c r="R724" i="5" s="1"/>
  <c r="Q157" i="5"/>
  <c r="R157" i="5" s="1"/>
  <c r="Q205" i="5"/>
  <c r="R205" i="5" s="1"/>
  <c r="Q371" i="5"/>
  <c r="R371" i="5" s="1"/>
  <c r="Q403" i="5"/>
  <c r="R403" i="5" s="1"/>
  <c r="Q384" i="5"/>
  <c r="R384" i="5" s="1"/>
  <c r="Q576" i="5"/>
  <c r="R576" i="5" s="1"/>
  <c r="Q640" i="5"/>
  <c r="R640" i="5" s="1"/>
  <c r="Q672" i="5"/>
  <c r="R672" i="5" s="1"/>
  <c r="Q381" i="5"/>
  <c r="R381" i="5" s="1"/>
  <c r="Q477" i="5"/>
  <c r="R477" i="5" s="1"/>
  <c r="Q653" i="5"/>
  <c r="R653" i="5" s="1"/>
  <c r="Q685" i="5"/>
  <c r="R685" i="5" s="1"/>
  <c r="Q530" i="5"/>
  <c r="R530" i="5" s="1"/>
  <c r="Q539" i="5"/>
  <c r="R539" i="5" s="1"/>
  <c r="Q635" i="5"/>
  <c r="R635" i="5" s="1"/>
  <c r="Q550" i="5"/>
  <c r="R550" i="5" s="1"/>
  <c r="Q732" i="5"/>
  <c r="R732" i="5" s="1"/>
  <c r="Q527" i="5"/>
  <c r="R527" i="5" s="1"/>
  <c r="Q591" i="5"/>
  <c r="R591" i="5" s="1"/>
  <c r="Q705" i="5"/>
  <c r="R705" i="5" s="1"/>
  <c r="Q43" i="5"/>
  <c r="R43" i="5" s="1"/>
  <c r="Q96" i="5"/>
  <c r="R96" i="5" s="1"/>
  <c r="Q245" i="5"/>
  <c r="R245" i="5" s="1"/>
  <c r="Q427" i="5"/>
  <c r="R427" i="5" s="1"/>
  <c r="Q351" i="5"/>
  <c r="R351" i="5" s="1"/>
  <c r="Q469" i="5"/>
  <c r="R469" i="5" s="1"/>
  <c r="Q501" i="5"/>
  <c r="R501" i="5" s="1"/>
  <c r="Q645" i="5"/>
  <c r="R645" i="5" s="1"/>
  <c r="Q642" i="5"/>
  <c r="R642" i="5" s="1"/>
  <c r="Q66" i="5"/>
  <c r="R66" i="5" s="1"/>
  <c r="Q114" i="5"/>
  <c r="R114" i="5" s="1"/>
  <c r="Q306" i="5"/>
  <c r="R306" i="5" s="1"/>
  <c r="Q223" i="5"/>
  <c r="R223" i="5" s="1"/>
  <c r="Q303" i="5"/>
  <c r="R303" i="5" s="1"/>
  <c r="Q281" i="5"/>
  <c r="R281" i="5" s="1"/>
  <c r="Q418" i="5"/>
  <c r="R418" i="5" s="1"/>
  <c r="Q431" i="5"/>
  <c r="R431" i="5" s="1"/>
  <c r="Q380" i="5"/>
  <c r="R380" i="5" s="1"/>
  <c r="Q412" i="5"/>
  <c r="R412" i="5" s="1"/>
  <c r="Q393" i="5"/>
  <c r="R393" i="5" s="1"/>
  <c r="Q553" i="5"/>
  <c r="R553" i="5" s="1"/>
  <c r="Q601" i="5"/>
  <c r="R601" i="5" s="1"/>
  <c r="Q633" i="5"/>
  <c r="R633" i="5" s="1"/>
  <c r="Q681" i="5"/>
  <c r="R681" i="5" s="1"/>
  <c r="Q650" i="5"/>
  <c r="R650" i="5" s="1"/>
  <c r="Q28" i="5"/>
  <c r="R28" i="5" s="1"/>
  <c r="Q54" i="5"/>
  <c r="R54" i="5" s="1"/>
  <c r="Q294" i="5"/>
  <c r="R294" i="5" s="1"/>
  <c r="Q358" i="5"/>
  <c r="R358" i="5" s="1"/>
  <c r="Q67" i="5"/>
  <c r="R67" i="5" s="1"/>
  <c r="Q147" i="5"/>
  <c r="R147" i="5" s="1"/>
  <c r="Q259" i="5"/>
  <c r="R259" i="5" s="1"/>
  <c r="Q232" i="5"/>
  <c r="R232" i="5" s="1"/>
  <c r="Q264" i="5"/>
  <c r="R264" i="5" s="1"/>
  <c r="Q631" i="5"/>
  <c r="R631" i="5" s="1"/>
  <c r="Q459" i="5"/>
  <c r="R459" i="5" s="1"/>
  <c r="Q523" i="5"/>
  <c r="R523" i="5" s="1"/>
  <c r="Q619" i="5"/>
  <c r="R619" i="5" s="1"/>
  <c r="Q470" i="5"/>
  <c r="R470" i="5" s="1"/>
  <c r="Q534" i="5"/>
  <c r="R534" i="5" s="1"/>
  <c r="Q740" i="5"/>
  <c r="R740" i="5" s="1"/>
  <c r="Q109" i="5"/>
  <c r="R109" i="5" s="1"/>
  <c r="Q221" i="5"/>
  <c r="R221" i="5" s="1"/>
  <c r="Q253" i="5"/>
  <c r="R253" i="5" s="1"/>
  <c r="Q301" i="5"/>
  <c r="R301" i="5" s="1"/>
  <c r="Q349" i="5"/>
  <c r="R349" i="5" s="1"/>
  <c r="Q347" i="5"/>
  <c r="R347" i="5" s="1"/>
  <c r="Q464" i="5"/>
  <c r="R464" i="5" s="1"/>
  <c r="Q493" i="5"/>
  <c r="R493" i="5" s="1"/>
  <c r="Q466" i="5"/>
  <c r="R466" i="5" s="1"/>
  <c r="Q562" i="5"/>
  <c r="R562" i="5" s="1"/>
  <c r="Q754" i="5"/>
  <c r="R754" i="5" s="1"/>
  <c r="Q711" i="5"/>
  <c r="R711" i="5" s="1"/>
  <c r="Q582" i="5"/>
  <c r="R582" i="5" s="1"/>
  <c r="Q646" i="5"/>
  <c r="R646" i="5" s="1"/>
  <c r="Q700" i="5"/>
  <c r="R700" i="5" s="1"/>
  <c r="Q623" i="5"/>
  <c r="R623" i="5" s="1"/>
  <c r="Q737" i="5"/>
  <c r="R737" i="5" s="1"/>
  <c r="U58" i="5"/>
  <c r="U51" i="5"/>
  <c r="U62" i="5"/>
  <c r="U75" i="5"/>
  <c r="U40" i="5"/>
  <c r="U27" i="5"/>
  <c r="V28" i="5"/>
  <c r="V27" i="5"/>
  <c r="V77" i="5"/>
  <c r="V44" i="5"/>
  <c r="U76" i="5"/>
  <c r="U37" i="5"/>
  <c r="V76" i="5"/>
  <c r="V42" i="5"/>
  <c r="U60" i="5"/>
  <c r="V62" i="5"/>
  <c r="V52" i="5"/>
  <c r="U71" i="5"/>
  <c r="V50" i="5"/>
  <c r="V49" i="5"/>
  <c r="V71" i="5"/>
  <c r="U77" i="5"/>
  <c r="V39" i="5"/>
  <c r="U30" i="5"/>
  <c r="U29" i="5"/>
  <c r="U28" i="5"/>
  <c r="V46" i="5"/>
  <c r="V38" i="5"/>
  <c r="U46" i="5"/>
  <c r="V45" i="5"/>
  <c r="V75" i="5"/>
  <c r="U44" i="5"/>
  <c r="V60" i="5"/>
  <c r="U61" i="5"/>
  <c r="V59" i="5"/>
  <c r="V61" i="5"/>
  <c r="U39" i="5"/>
  <c r="V40" i="5"/>
  <c r="U63" i="5"/>
  <c r="U35" i="5"/>
  <c r="V36" i="5"/>
  <c r="V41" i="5"/>
  <c r="U42" i="5"/>
  <c r="U45" i="5"/>
  <c r="U50" i="5"/>
  <c r="U573" i="5"/>
  <c r="U603" i="5"/>
  <c r="U611" i="5"/>
  <c r="U620" i="5"/>
  <c r="U602" i="5"/>
  <c r="U730" i="5"/>
  <c r="U637" i="5"/>
  <c r="U592" i="5"/>
  <c r="U688" i="5"/>
  <c r="U679" i="5"/>
  <c r="U641" i="5"/>
  <c r="U754" i="5"/>
  <c r="U632" i="5"/>
  <c r="U681" i="5"/>
  <c r="U614" i="5"/>
  <c r="U749" i="5"/>
  <c r="U753" i="5"/>
  <c r="U750" i="5"/>
  <c r="U631" i="5"/>
  <c r="U743" i="5"/>
  <c r="U744" i="5"/>
  <c r="U697" i="5"/>
  <c r="U648" i="5"/>
  <c r="U740" i="5"/>
  <c r="U731" i="5"/>
  <c r="U742" i="5"/>
  <c r="U751" i="5"/>
  <c r="U737" i="5"/>
  <c r="U748" i="5"/>
  <c r="U745" i="5"/>
  <c r="U752" i="5"/>
  <c r="U747" i="5"/>
  <c r="U746" i="5"/>
  <c r="U757" i="5"/>
  <c r="U741" i="5"/>
  <c r="U759" i="5"/>
  <c r="U755" i="5"/>
  <c r="U756" i="5"/>
  <c r="V65" i="5"/>
  <c r="V48" i="5"/>
  <c r="U55" i="5"/>
  <c r="U70" i="5"/>
  <c r="V58" i="5"/>
  <c r="V72" i="5"/>
  <c r="V67" i="5"/>
  <c r="U49" i="5"/>
  <c r="U47" i="5"/>
  <c r="U68" i="5"/>
  <c r="V55" i="5"/>
  <c r="U52" i="5"/>
  <c r="V57" i="5"/>
  <c r="V53" i="5"/>
  <c r="V68" i="5"/>
  <c r="V56" i="5"/>
  <c r="U72" i="5"/>
  <c r="U67" i="5"/>
  <c r="V47" i="5"/>
  <c r="V73" i="5"/>
  <c r="V70" i="5"/>
  <c r="V54" i="5"/>
  <c r="V51" i="5"/>
  <c r="U56" i="5"/>
  <c r="U53" i="5"/>
  <c r="V66" i="5"/>
  <c r="V69" i="5"/>
  <c r="U65" i="5"/>
  <c r="U66" i="5"/>
  <c r="U73" i="5"/>
  <c r="I4" i="5" l="1"/>
  <c r="G4" i="5" s="1"/>
  <c r="J4" i="5" s="1"/>
  <c r="I3" i="5"/>
  <c r="G3" i="5" s="1"/>
  <c r="J3" i="5" s="1"/>
  <c r="I5" i="5"/>
  <c r="G5" i="5" s="1"/>
  <c r="J5" i="5" s="1"/>
  <c r="W745" i="5"/>
  <c r="W721" i="5"/>
  <c r="W641" i="5"/>
  <c r="W699" i="5"/>
  <c r="W736" i="5"/>
  <c r="W254" i="5"/>
  <c r="W663" i="5"/>
  <c r="W417" i="5"/>
  <c r="W713" i="5"/>
  <c r="W583" i="5"/>
  <c r="W442" i="5"/>
  <c r="W484" i="5"/>
  <c r="W749" i="5"/>
  <c r="W615" i="5"/>
  <c r="W143" i="5"/>
  <c r="W495" i="5"/>
  <c r="W634" i="5"/>
  <c r="W651" i="5"/>
  <c r="W283" i="5"/>
  <c r="W510" i="5"/>
  <c r="W657" i="5"/>
  <c r="W332" i="5"/>
  <c r="W119" i="5"/>
  <c r="W250" i="5"/>
  <c r="W51" i="5"/>
  <c r="W568" i="5"/>
  <c r="W129" i="5"/>
  <c r="W376" i="5"/>
  <c r="W170" i="5"/>
  <c r="W345" i="5"/>
  <c r="W193" i="5"/>
  <c r="W532" i="5"/>
  <c r="W224" i="5"/>
  <c r="W546" i="5"/>
  <c r="W350" i="5"/>
  <c r="W729" i="5"/>
  <c r="W382" i="5"/>
  <c r="W153" i="5"/>
  <c r="W110" i="5"/>
  <c r="W654" i="5"/>
  <c r="W305" i="5"/>
  <c r="W160" i="5"/>
  <c r="W737" i="5"/>
  <c r="W582" i="5"/>
  <c r="W579" i="5"/>
  <c r="W578" i="5"/>
  <c r="W562" i="5"/>
  <c r="W464" i="5"/>
  <c r="W349" i="5"/>
  <c r="W109" i="5"/>
  <c r="W106" i="5"/>
  <c r="W108" i="5"/>
  <c r="W105" i="5"/>
  <c r="W563" i="5"/>
  <c r="W740" i="5"/>
  <c r="W739" i="5"/>
  <c r="W523" i="5"/>
  <c r="W516" i="5"/>
  <c r="W518" i="5"/>
  <c r="W517" i="5"/>
  <c r="W520" i="5"/>
  <c r="W519" i="5"/>
  <c r="W522" i="5"/>
  <c r="W631" i="5"/>
  <c r="W627" i="5"/>
  <c r="W628" i="5"/>
  <c r="W264" i="5"/>
  <c r="W261" i="5"/>
  <c r="W260" i="5"/>
  <c r="W263" i="5"/>
  <c r="W67" i="5"/>
  <c r="W230" i="5"/>
  <c r="W650" i="5"/>
  <c r="W393" i="5"/>
  <c r="W389" i="5"/>
  <c r="W412" i="5"/>
  <c r="W281" i="5"/>
  <c r="W303" i="5"/>
  <c r="W274" i="5"/>
  <c r="W642" i="5"/>
  <c r="W430" i="5"/>
  <c r="W96" i="5"/>
  <c r="W94" i="5"/>
  <c r="W92" i="5"/>
  <c r="W262" i="5"/>
  <c r="W530" i="5"/>
  <c r="W528" i="5"/>
  <c r="W640" i="5"/>
  <c r="W638" i="5"/>
  <c r="W403" i="5"/>
  <c r="W712" i="5"/>
  <c r="W535" i="5"/>
  <c r="W88" i="5"/>
  <c r="W87" i="5"/>
  <c r="W85" i="5"/>
  <c r="W243" i="5"/>
  <c r="W239" i="5"/>
  <c r="W234" i="5"/>
  <c r="W118" i="5"/>
  <c r="W117" i="5"/>
  <c r="W636" i="5"/>
  <c r="W137" i="5"/>
  <c r="W116" i="5"/>
  <c r="W98" i="5"/>
  <c r="W405" i="5"/>
  <c r="W385" i="5"/>
  <c r="W272" i="5"/>
  <c r="W494" i="5"/>
  <c r="W513" i="5"/>
  <c r="W404" i="5"/>
  <c r="W49" i="5"/>
  <c r="W167" i="5"/>
  <c r="W598" i="5"/>
  <c r="W596" i="5"/>
  <c r="W595" i="5"/>
  <c r="W490" i="5"/>
  <c r="W275" i="5"/>
  <c r="W273" i="5"/>
  <c r="W409" i="5"/>
  <c r="W408" i="5"/>
  <c r="W434" i="5"/>
  <c r="W433" i="5"/>
  <c r="W196" i="5"/>
  <c r="W178" i="5"/>
  <c r="W176" i="5"/>
  <c r="W177" i="5"/>
  <c r="W398" i="5"/>
  <c r="W97" i="5"/>
  <c r="W302" i="5"/>
  <c r="W27" i="5"/>
  <c r="W463" i="5"/>
  <c r="W571" i="5"/>
  <c r="W570" i="5"/>
  <c r="W569" i="5"/>
  <c r="W566" i="5"/>
  <c r="W461" i="5"/>
  <c r="W592" i="5"/>
  <c r="W419" i="5"/>
  <c r="W173" i="5"/>
  <c r="W683" i="5"/>
  <c r="W682" i="5"/>
  <c r="W310" i="5"/>
  <c r="W309" i="5"/>
  <c r="W102" i="5"/>
  <c r="W99" i="5"/>
  <c r="W159" i="5"/>
  <c r="W210" i="5"/>
  <c r="W206" i="5"/>
  <c r="W208" i="5"/>
  <c r="W514" i="5"/>
  <c r="W600" i="5"/>
  <c r="W515" i="5"/>
  <c r="W580" i="5"/>
  <c r="W65" i="5"/>
  <c r="W71" i="5"/>
  <c r="W346" i="5"/>
  <c r="W623" i="5"/>
  <c r="W620" i="5"/>
  <c r="W621" i="5"/>
  <c r="W711" i="5"/>
  <c r="W709" i="5"/>
  <c r="W708" i="5"/>
  <c r="W706" i="5"/>
  <c r="W466" i="5"/>
  <c r="W432" i="5"/>
  <c r="W301" i="5"/>
  <c r="W300" i="5"/>
  <c r="W487" i="5"/>
  <c r="W607" i="5"/>
  <c r="W534" i="5"/>
  <c r="W533" i="5"/>
  <c r="W459" i="5"/>
  <c r="W232" i="5"/>
  <c r="W231" i="5"/>
  <c r="W228" i="5"/>
  <c r="W225" i="5"/>
  <c r="W358" i="5"/>
  <c r="W356" i="5"/>
  <c r="W355" i="5"/>
  <c r="W353" i="5"/>
  <c r="W521" i="5"/>
  <c r="W553" i="5"/>
  <c r="W551" i="5"/>
  <c r="W549" i="5"/>
  <c r="W604" i="5"/>
  <c r="W380" i="5"/>
  <c r="W201" i="5"/>
  <c r="W242" i="5"/>
  <c r="W552" i="5"/>
  <c r="W245" i="5"/>
  <c r="W32" i="5"/>
  <c r="W316" i="5"/>
  <c r="W526" i="5"/>
  <c r="W506" i="5"/>
  <c r="W660" i="5"/>
  <c r="W378" i="5"/>
  <c r="W124" i="5"/>
  <c r="W103" i="5"/>
  <c r="W591" i="5"/>
  <c r="W590" i="5"/>
  <c r="W587" i="5"/>
  <c r="W588" i="5"/>
  <c r="W589" i="5"/>
  <c r="W635" i="5"/>
  <c r="W445" i="5"/>
  <c r="W576" i="5"/>
  <c r="W157" i="5"/>
  <c r="W156" i="5"/>
  <c r="W606" i="5"/>
  <c r="W724" i="5"/>
  <c r="W722" i="5"/>
  <c r="W720" i="5"/>
  <c r="W714" i="5"/>
  <c r="W719" i="5"/>
  <c r="W328" i="5"/>
  <c r="W131" i="5"/>
  <c r="W585" i="5"/>
  <c r="W524" i="5"/>
  <c r="W370" i="5"/>
  <c r="W368" i="5"/>
  <c r="W73" i="5"/>
  <c r="W84" i="5"/>
  <c r="W63" i="5"/>
  <c r="W188" i="5"/>
  <c r="W648" i="5"/>
  <c r="W379" i="5"/>
  <c r="W240" i="5"/>
  <c r="W189" i="5"/>
  <c r="W547" i="5"/>
  <c r="W336" i="5"/>
  <c r="W407" i="5"/>
  <c r="W220" i="5"/>
  <c r="W55" i="5"/>
  <c r="W695" i="5"/>
  <c r="W626" i="5"/>
  <c r="W624" i="5"/>
  <c r="W625" i="5"/>
  <c r="W480" i="5"/>
  <c r="W365" i="5"/>
  <c r="W125" i="5"/>
  <c r="W70" i="5"/>
  <c r="W458" i="5"/>
  <c r="W455" i="5"/>
  <c r="W435" i="5"/>
  <c r="W457" i="5"/>
  <c r="W449" i="5"/>
  <c r="W441" i="5"/>
  <c r="W572" i="5"/>
  <c r="W207" i="5"/>
  <c r="W78" i="5"/>
  <c r="W581" i="5"/>
  <c r="W472" i="5"/>
  <c r="W69" i="5"/>
  <c r="W299" i="5"/>
  <c r="W298" i="5"/>
  <c r="W270" i="5"/>
  <c r="W577" i="5"/>
  <c r="W438" i="5"/>
  <c r="W241" i="5"/>
  <c r="W140" i="5"/>
  <c r="W669" i="5"/>
  <c r="W666" i="5"/>
  <c r="W668" i="5"/>
  <c r="W340" i="5"/>
  <c r="W337" i="5"/>
  <c r="W334" i="5"/>
  <c r="W326" i="5"/>
  <c r="W329" i="5"/>
  <c r="W339" i="5"/>
  <c r="W331" i="5"/>
  <c r="W330" i="5"/>
  <c r="W717" i="5"/>
  <c r="W723" i="5"/>
  <c r="W565" i="5"/>
  <c r="W61" i="5"/>
  <c r="W136" i="5"/>
  <c r="W135" i="5"/>
  <c r="W307" i="5"/>
  <c r="W734" i="5"/>
  <c r="W555" i="5"/>
  <c r="W386" i="5"/>
  <c r="W89" i="5"/>
  <c r="W68" i="5"/>
  <c r="W421" i="5"/>
  <c r="W456" i="5"/>
  <c r="W357" i="5"/>
  <c r="W174" i="5"/>
  <c r="W710" i="5"/>
  <c r="W236" i="5"/>
  <c r="W123" i="5"/>
  <c r="W121" i="5"/>
  <c r="W120" i="5"/>
  <c r="W700" i="5"/>
  <c r="W697" i="5"/>
  <c r="W698" i="5"/>
  <c r="W694" i="5"/>
  <c r="W754" i="5"/>
  <c r="W748" i="5"/>
  <c r="W742" i="5"/>
  <c r="W743" i="5"/>
  <c r="W751" i="5"/>
  <c r="W752" i="5"/>
  <c r="W744" i="5"/>
  <c r="W747" i="5"/>
  <c r="W493" i="5"/>
  <c r="W491" i="5"/>
  <c r="W489" i="5"/>
  <c r="W488" i="5"/>
  <c r="W492" i="5"/>
  <c r="W400" i="5"/>
  <c r="W253" i="5"/>
  <c r="W251" i="5"/>
  <c r="W249" i="5"/>
  <c r="W247" i="5"/>
  <c r="W252" i="5"/>
  <c r="W701" i="5"/>
  <c r="W728" i="5"/>
  <c r="W543" i="5"/>
  <c r="W470" i="5"/>
  <c r="W741" i="5"/>
  <c r="W557" i="5"/>
  <c r="W259" i="5"/>
  <c r="W255" i="5"/>
  <c r="W258" i="5"/>
  <c r="W294" i="5"/>
  <c r="W292" i="5"/>
  <c r="W28" i="5"/>
  <c r="W681" i="5"/>
  <c r="W679" i="5"/>
  <c r="W680" i="5"/>
  <c r="W473" i="5"/>
  <c r="W540" i="5"/>
  <c r="W227" i="5"/>
  <c r="W338" i="5"/>
  <c r="W597" i="5"/>
  <c r="W351" i="5"/>
  <c r="W165" i="5"/>
  <c r="W75" i="5"/>
  <c r="W317" i="5"/>
  <c r="W715" i="5"/>
  <c r="W564" i="5"/>
  <c r="W321" i="5"/>
  <c r="W327" i="5"/>
  <c r="W282" i="5"/>
  <c r="W525" i="5"/>
  <c r="W653" i="5"/>
  <c r="W652" i="5"/>
  <c r="W381" i="5"/>
  <c r="W422" i="5"/>
  <c r="W733" i="5"/>
  <c r="W478" i="5"/>
  <c r="W686" i="5"/>
  <c r="W323" i="5"/>
  <c r="W315" i="5"/>
  <c r="W320" i="5"/>
  <c r="W318" i="5"/>
  <c r="W531" i="5"/>
  <c r="W313" i="5"/>
  <c r="W308" i="5"/>
  <c r="W29" i="5"/>
  <c r="W746" i="5"/>
  <c r="W677" i="5"/>
  <c r="W584" i="5"/>
  <c r="W363" i="5"/>
  <c r="W362" i="5"/>
  <c r="W361" i="5"/>
  <c r="W360" i="5"/>
  <c r="W128" i="5"/>
  <c r="W187" i="5"/>
  <c r="W474" i="5"/>
  <c r="W548" i="5"/>
  <c r="W352" i="5"/>
  <c r="W76" i="5"/>
  <c r="W314" i="5"/>
  <c r="W678" i="5"/>
  <c r="W675" i="5"/>
  <c r="W676" i="5"/>
  <c r="W447" i="5"/>
  <c r="W511" i="5"/>
  <c r="W509" i="5"/>
  <c r="W508" i="5"/>
  <c r="W735" i="5"/>
  <c r="W248" i="5"/>
  <c r="W37" i="5"/>
  <c r="W475" i="5"/>
  <c r="W217" i="5"/>
  <c r="W319" i="5"/>
  <c r="W730" i="5"/>
  <c r="W485" i="5"/>
  <c r="W293" i="5"/>
  <c r="W112" i="5"/>
  <c r="W91" i="5"/>
  <c r="W126" i="5"/>
  <c r="W451" i="5"/>
  <c r="W401" i="5"/>
  <c r="W348" i="5"/>
  <c r="W107" i="5"/>
  <c r="W753" i="5"/>
  <c r="W727" i="5"/>
  <c r="W726" i="5"/>
  <c r="W397" i="5"/>
  <c r="W512" i="5"/>
  <c r="W696" i="5"/>
  <c r="W567" i="5"/>
  <c r="W115" i="5"/>
  <c r="W166" i="5"/>
  <c r="W164" i="5"/>
  <c r="W163" i="5"/>
  <c r="W161" i="5"/>
  <c r="W158" i="5"/>
  <c r="W649" i="5"/>
  <c r="W428" i="5"/>
  <c r="W324" i="5"/>
  <c r="W271" i="5"/>
  <c r="W268" i="5"/>
  <c r="W267" i="5"/>
  <c r="W269" i="5"/>
  <c r="W266" i="5"/>
  <c r="W265" i="5"/>
  <c r="W47" i="5"/>
  <c r="W46" i="5"/>
  <c r="W130" i="5"/>
  <c r="W127" i="5"/>
  <c r="W133" i="5"/>
  <c r="W203" i="5"/>
  <c r="W199" i="5"/>
  <c r="W185" i="5"/>
  <c r="W197" i="5"/>
  <c r="W202" i="5"/>
  <c r="W200" i="5"/>
  <c r="W77" i="5"/>
  <c r="W529" i="5"/>
  <c r="W420" i="5"/>
  <c r="W44" i="5"/>
  <c r="W90" i="5"/>
  <c r="W692" i="5"/>
  <c r="W646" i="5"/>
  <c r="W658" i="5"/>
  <c r="W688" i="5"/>
  <c r="W347" i="5"/>
  <c r="W344" i="5"/>
  <c r="W343" i="5"/>
  <c r="W221" i="5"/>
  <c r="W215" i="5"/>
  <c r="W216" i="5"/>
  <c r="W647" i="5"/>
  <c r="W707" i="5"/>
  <c r="W479" i="5"/>
  <c r="W619" i="5"/>
  <c r="W613" i="5"/>
  <c r="W612" i="5"/>
  <c r="W616" i="5"/>
  <c r="W609" i="5"/>
  <c r="W608" i="5"/>
  <c r="W693" i="5"/>
  <c r="W558" i="5"/>
  <c r="W147" i="5"/>
  <c r="W142" i="5"/>
  <c r="W146" i="5"/>
  <c r="W145" i="5"/>
  <c r="W229" i="5"/>
  <c r="W718" i="5"/>
  <c r="W633" i="5"/>
  <c r="W632" i="5"/>
  <c r="W440" i="5"/>
  <c r="W460" i="5"/>
  <c r="W418" i="5"/>
  <c r="W132" i="5"/>
  <c r="W304" i="5"/>
  <c r="W66" i="5"/>
  <c r="W62" i="5"/>
  <c r="W58" i="5"/>
  <c r="W57" i="5"/>
  <c r="W60" i="5"/>
  <c r="W59" i="5"/>
  <c r="W64" i="5"/>
  <c r="W501" i="5"/>
  <c r="W499" i="5"/>
  <c r="W500" i="5"/>
  <c r="W496" i="5"/>
  <c r="W426" i="5"/>
  <c r="W53" i="5"/>
  <c r="W238" i="5"/>
  <c r="W483" i="5"/>
  <c r="W561" i="5"/>
  <c r="W423" i="5"/>
  <c r="W209" i="5"/>
  <c r="W295" i="5"/>
  <c r="W662" i="5"/>
  <c r="W732" i="5"/>
  <c r="W731" i="5"/>
  <c r="W738" i="5"/>
  <c r="W541" i="5"/>
  <c r="W671" i="5"/>
  <c r="W384" i="5"/>
  <c r="W383" i="5"/>
  <c r="W390" i="5"/>
  <c r="W454" i="5"/>
  <c r="W691" i="5"/>
  <c r="W725" i="5"/>
  <c r="W622" i="5"/>
  <c r="W152" i="5"/>
  <c r="W150" i="5"/>
  <c r="W151" i="5"/>
  <c r="W148" i="5"/>
  <c r="W182" i="5"/>
  <c r="W179" i="5"/>
  <c r="W180" i="5"/>
  <c r="W702" i="5"/>
  <c r="W377" i="5"/>
  <c r="W375" i="5"/>
  <c r="W359" i="5"/>
  <c r="W233" i="5"/>
  <c r="W212" i="5"/>
  <c r="W175" i="5"/>
  <c r="W171" i="5"/>
  <c r="W172" i="5"/>
  <c r="W226" i="5"/>
  <c r="W144" i="5"/>
  <c r="W452" i="5"/>
  <c r="W424" i="5"/>
  <c r="W149" i="5"/>
  <c r="W219" i="5"/>
  <c r="W141" i="5"/>
  <c r="W593" i="5"/>
  <c r="W468" i="5"/>
  <c r="W257" i="5"/>
  <c r="W246" i="5"/>
  <c r="W218" i="5"/>
  <c r="W614" i="5"/>
  <c r="W507" i="5"/>
  <c r="W503" i="5"/>
  <c r="W505" i="5"/>
  <c r="W504" i="5"/>
  <c r="W637" i="5"/>
  <c r="W416" i="5"/>
  <c r="W415" i="5"/>
  <c r="W414" i="5"/>
  <c r="W413" i="5"/>
  <c r="W285" i="5"/>
  <c r="W284" i="5"/>
  <c r="W594" i="5"/>
  <c r="W586" i="5"/>
  <c r="W278" i="5"/>
  <c r="W750" i="5"/>
  <c r="W537" i="5"/>
  <c r="W536" i="5"/>
  <c r="W396" i="5"/>
  <c r="W169" i="5"/>
  <c r="W290" i="5"/>
  <c r="W289" i="5"/>
  <c r="W286" i="5"/>
  <c r="W288" i="5"/>
  <c r="W661" i="5"/>
  <c r="W659" i="5"/>
  <c r="W411" i="5"/>
  <c r="W410" i="5"/>
  <c r="W181" i="5"/>
  <c r="W79" i="5"/>
  <c r="W366" i="5"/>
  <c r="W45" i="5"/>
  <c r="W602" i="5"/>
  <c r="W644" i="5"/>
  <c r="W643" i="5"/>
  <c r="W394" i="5"/>
  <c r="W113" i="5"/>
  <c r="W311" i="5"/>
  <c r="W655" i="5"/>
  <c r="W573" i="5"/>
  <c r="W656" i="5"/>
  <c r="W374" i="5"/>
  <c r="W372" i="5"/>
  <c r="W574" i="5"/>
  <c r="W639" i="5"/>
  <c r="W703" i="5"/>
  <c r="W280" i="5"/>
  <c r="W276" i="5"/>
  <c r="W279" i="5"/>
  <c r="W277" i="5"/>
  <c r="W72" i="5"/>
  <c r="W684" i="5"/>
  <c r="W399" i="5"/>
  <c r="W297" i="5"/>
  <c r="W244" i="5"/>
  <c r="W674" i="5"/>
  <c r="W673" i="5"/>
  <c r="W664" i="5"/>
  <c r="W256" i="5"/>
  <c r="W462" i="5"/>
  <c r="W465" i="5"/>
  <c r="W369" i="5"/>
  <c r="W183" i="5"/>
  <c r="W26" i="5"/>
  <c r="W54" i="5"/>
  <c r="W601" i="5"/>
  <c r="W431" i="5"/>
  <c r="W223" i="5"/>
  <c r="W43" i="5"/>
  <c r="W705" i="5"/>
  <c r="W550" i="5"/>
  <c r="W371" i="5"/>
  <c r="W205" i="5"/>
  <c r="W670" i="5"/>
  <c r="W599" i="5"/>
  <c r="W93" i="5"/>
  <c r="W291" i="5"/>
  <c r="W342" i="5"/>
  <c r="W86" i="5"/>
  <c r="W665" i="5"/>
  <c r="W444" i="5"/>
  <c r="W83" i="5"/>
  <c r="W111" i="5"/>
  <c r="W50" i="5"/>
  <c r="W482" i="5"/>
  <c r="W155" i="5"/>
  <c r="W481" i="5"/>
  <c r="W687" i="5"/>
  <c r="W486" i="5"/>
  <c r="W690" i="5"/>
  <c r="W560" i="5"/>
  <c r="W367" i="5"/>
  <c r="W237" i="5"/>
  <c r="W575" i="5"/>
  <c r="W502" i="5"/>
  <c r="W211" i="5"/>
  <c r="W214" i="5"/>
  <c r="W618" i="5"/>
  <c r="W36" i="5"/>
  <c r="W446" i="5"/>
  <c r="W213" i="5"/>
  <c r="W48" i="5"/>
  <c r="W388" i="5"/>
  <c r="W716" i="5"/>
  <c r="W544" i="5"/>
  <c r="W387" i="5"/>
  <c r="W704" i="5"/>
  <c r="W312" i="5"/>
  <c r="W104" i="5"/>
  <c r="W198" i="5"/>
  <c r="W556" i="5"/>
  <c r="W95" i="5"/>
  <c r="W162" i="5"/>
  <c r="W373" i="5"/>
  <c r="W395" i="5"/>
  <c r="W139" i="5"/>
  <c r="W689" i="5"/>
  <c r="W204" i="5"/>
  <c r="W138" i="5"/>
  <c r="W122" i="5"/>
  <c r="W195" i="5"/>
  <c r="W52" i="5"/>
  <c r="W306" i="5"/>
  <c r="W114" i="5"/>
  <c r="W645" i="5"/>
  <c r="W469" i="5"/>
  <c r="W427" i="5"/>
  <c r="W527" i="5"/>
  <c r="W539" i="5"/>
  <c r="W685" i="5"/>
  <c r="W477" i="5"/>
  <c r="W672" i="5"/>
  <c r="W542" i="5"/>
  <c r="W630" i="5"/>
  <c r="W471" i="5"/>
  <c r="W296" i="5"/>
  <c r="W56" i="5"/>
  <c r="W467" i="5"/>
  <c r="W425" i="5"/>
  <c r="W41" i="5"/>
  <c r="W287" i="5"/>
  <c r="W31" i="5"/>
  <c r="W194" i="5"/>
  <c r="W610" i="5"/>
  <c r="W453" i="5"/>
  <c r="W392" i="5"/>
  <c r="W341" i="5"/>
  <c r="W190" i="5"/>
  <c r="W545" i="5"/>
  <c r="W436" i="5"/>
  <c r="W81" i="5"/>
  <c r="W603" i="5"/>
  <c r="W498" i="5"/>
  <c r="W448" i="5"/>
  <c r="W333" i="5"/>
  <c r="W184" i="5"/>
  <c r="W38" i="5"/>
  <c r="W617" i="5"/>
  <c r="W476" i="5"/>
  <c r="W402" i="5"/>
  <c r="W322" i="5"/>
  <c r="W82" i="5"/>
  <c r="W629" i="5"/>
  <c r="W437" i="5"/>
  <c r="W443" i="5"/>
  <c r="W325" i="5"/>
  <c r="W101" i="5"/>
  <c r="W80" i="5"/>
  <c r="W222" i="5"/>
  <c r="W611" i="5"/>
  <c r="W538" i="5"/>
  <c r="W439" i="5"/>
  <c r="W192" i="5"/>
  <c r="W33" i="5"/>
  <c r="W74" i="5"/>
  <c r="W559" i="5"/>
  <c r="W667" i="5"/>
  <c r="W605" i="5"/>
  <c r="W429" i="5"/>
  <c r="W335" i="5"/>
  <c r="W406" i="5"/>
  <c r="W755" i="5"/>
  <c r="W168" i="5"/>
  <c r="W40" i="5"/>
  <c r="W35" i="5"/>
  <c r="W134" i="5"/>
  <c r="W554" i="5"/>
  <c r="W364" i="5"/>
  <c r="W100" i="5"/>
  <c r="W191" i="5"/>
  <c r="W354" i="5"/>
  <c r="W34" i="5"/>
  <c r="W450" i="5"/>
  <c r="W235" i="5"/>
  <c r="W30" i="5"/>
  <c r="W497" i="5"/>
  <c r="W391" i="5"/>
  <c r="W39" i="5"/>
  <c r="W42" i="5"/>
  <c r="W154" i="5"/>
  <c r="W186" i="5"/>
  <c r="H5" i="5" l="1"/>
  <c r="H4" i="5"/>
  <c r="G2" i="5"/>
  <c r="H3" i="5"/>
  <c r="I2" i="5"/>
  <c r="J2" i="5" l="1"/>
  <c r="B5" i="5" s="1"/>
  <c r="H2" i="5"/>
</calcChain>
</file>

<file path=xl/sharedStrings.xml><?xml version="1.0" encoding="utf-8"?>
<sst xmlns="http://schemas.openxmlformats.org/spreadsheetml/2006/main" count="33" uniqueCount="32">
  <si>
    <t>終値</t>
    <rPh sb="0" eb="2">
      <t>オワリネ</t>
    </rPh>
    <phoneticPr fontId="2"/>
  </si>
  <si>
    <t>始値</t>
    <rPh sb="0" eb="2">
      <t>ハジメネ</t>
    </rPh>
    <phoneticPr fontId="2"/>
  </si>
  <si>
    <t>高値</t>
    <rPh sb="0" eb="1">
      <t>タカ</t>
    </rPh>
    <phoneticPr fontId="2"/>
  </si>
  <si>
    <t>安値</t>
    <rPh sb="0" eb="2">
      <t>ヤスネ</t>
    </rPh>
    <phoneticPr fontId="2"/>
  </si>
  <si>
    <t>前日比</t>
    <rPh sb="0" eb="3">
      <t>ゼンジツヒ</t>
    </rPh>
    <phoneticPr fontId="2"/>
  </si>
  <si>
    <t>売買代金</t>
    <rPh sb="0" eb="2">
      <t>バイバイ</t>
    </rPh>
    <rPh sb="2" eb="4">
      <t>ダイキン</t>
    </rPh>
    <phoneticPr fontId="2"/>
  </si>
  <si>
    <t>取引高</t>
    <rPh sb="0" eb="2">
      <t>トリヒキ</t>
    </rPh>
    <rPh sb="2" eb="3">
      <t>ダカ</t>
    </rPh>
    <phoneticPr fontId="2"/>
  </si>
  <si>
    <t>売り株数</t>
    <rPh sb="0" eb="1">
      <t>ウ</t>
    </rPh>
    <rPh sb="2" eb="4">
      <t>カブスウ</t>
    </rPh>
    <phoneticPr fontId="2"/>
  </si>
  <si>
    <t>取引代金</t>
    <rPh sb="0" eb="2">
      <t>トリヒキ</t>
    </rPh>
    <rPh sb="2" eb="4">
      <t>ダイキン</t>
    </rPh>
    <phoneticPr fontId="2"/>
  </si>
  <si>
    <t>うち、直近１年</t>
    <rPh sb="3" eb="5">
      <t>チョッキン</t>
    </rPh>
    <rPh sb="6" eb="7">
      <t>ネン</t>
    </rPh>
    <phoneticPr fontId="2"/>
  </si>
  <si>
    <t>うち、1年前〜2年前</t>
    <rPh sb="4" eb="5">
      <t>ネン</t>
    </rPh>
    <rPh sb="5" eb="6">
      <t>マエ</t>
    </rPh>
    <rPh sb="8" eb="9">
      <t>ネン</t>
    </rPh>
    <rPh sb="9" eb="10">
      <t>マエ</t>
    </rPh>
    <phoneticPr fontId="2"/>
  </si>
  <si>
    <t>うち、2年前〜3年前</t>
    <rPh sb="4" eb="5">
      <t>ネン</t>
    </rPh>
    <rPh sb="5" eb="6">
      <t>マエ</t>
    </rPh>
    <rPh sb="8" eb="10">
      <t>ネンマエ</t>
    </rPh>
    <phoneticPr fontId="2"/>
  </si>
  <si>
    <t>直近3年合計</t>
    <rPh sb="0" eb="2">
      <t>チョッキン</t>
    </rPh>
    <rPh sb="3" eb="4">
      <t>ネン</t>
    </rPh>
    <rPh sb="4" eb="6">
      <t>ゴウケイ</t>
    </rPh>
    <phoneticPr fontId="2"/>
  </si>
  <si>
    <t>銘柄コード入力→</t>
    <rPh sb="0" eb="2">
      <t>メイガラ</t>
    </rPh>
    <rPh sb="5" eb="7">
      <t>ニュウリョク</t>
    </rPh>
    <phoneticPr fontId="2"/>
  </si>
  <si>
    <t>手数料</t>
    <rPh sb="0" eb="3">
      <t>テスウリョウ</t>
    </rPh>
    <phoneticPr fontId="2"/>
  </si>
  <si>
    <t>売却</t>
    <rPh sb="0" eb="2">
      <t>バイキャク</t>
    </rPh>
    <phoneticPr fontId="2"/>
  </si>
  <si>
    <t>売却損益</t>
    <rPh sb="0" eb="2">
      <t>バイキャク</t>
    </rPh>
    <rPh sb="2" eb="4">
      <t>ソンエキ</t>
    </rPh>
    <phoneticPr fontId="2"/>
  </si>
  <si>
    <t>売却金額</t>
    <rPh sb="0" eb="2">
      <t>バイキャク</t>
    </rPh>
    <rPh sb="2" eb="4">
      <t>キンガク</t>
    </rPh>
    <phoneticPr fontId="2"/>
  </si>
  <si>
    <t>資産評価の推移
（途中売却なし）</t>
    <rPh sb="0" eb="2">
      <t>シサン</t>
    </rPh>
    <rPh sb="2" eb="4">
      <t>ヒョウカ</t>
    </rPh>
    <rPh sb="5" eb="7">
      <t>スイイ</t>
    </rPh>
    <rPh sb="9" eb="11">
      <t>トチュウ</t>
    </rPh>
    <rPh sb="11" eb="13">
      <t>バイキャク</t>
    </rPh>
    <phoneticPr fontId="2"/>
  </si>
  <si>
    <t>取引コスト</t>
    <rPh sb="0" eb="2">
      <t>トリヒキ</t>
    </rPh>
    <phoneticPr fontId="2"/>
  </si>
  <si>
    <t>銘柄名</t>
    <rPh sb="0" eb="2">
      <t>メイガラ</t>
    </rPh>
    <rPh sb="2" eb="3">
      <t>メイ</t>
    </rPh>
    <phoneticPr fontId="2"/>
  </si>
  <si>
    <t>取引株数入力→</t>
    <rPh sb="0" eb="2">
      <t>トリヒキ</t>
    </rPh>
    <rPh sb="2" eb="4">
      <t>カブスウ</t>
    </rPh>
    <rPh sb="3" eb="4">
      <t>スウ</t>
    </rPh>
    <rPh sb="4" eb="6">
      <t>ニュウリョク</t>
    </rPh>
    <phoneticPr fontId="2"/>
  </si>
  <si>
    <t>内手数料
（税込み）</t>
    <rPh sb="0" eb="1">
      <t>ウチ</t>
    </rPh>
    <rPh sb="1" eb="4">
      <t>テスウリョウ</t>
    </rPh>
    <rPh sb="6" eb="8">
      <t>ゼイコ</t>
    </rPh>
    <phoneticPr fontId="2"/>
  </si>
  <si>
    <t>売りタイミング</t>
    <rPh sb="0" eb="1">
      <t>ウ</t>
    </rPh>
    <phoneticPr fontId="2"/>
  </si>
  <si>
    <t>損益
（コスト控除後）</t>
    <rPh sb="0" eb="2">
      <t>ソンエキ</t>
    </rPh>
    <rPh sb="7" eb="9">
      <t>コウジョ</t>
    </rPh>
    <rPh sb="9" eb="10">
      <t>ゴ</t>
    </rPh>
    <phoneticPr fontId="2"/>
  </si>
  <si>
    <t>取引の有効性</t>
    <rPh sb="0" eb="2">
      <t>トリヒキ</t>
    </rPh>
    <rPh sb="3" eb="6">
      <t>ユウコウセイ</t>
    </rPh>
    <phoneticPr fontId="2"/>
  </si>
  <si>
    <t>保有し続けた場合の損益</t>
    <rPh sb="0" eb="2">
      <t>ホユウ</t>
    </rPh>
    <rPh sb="3" eb="4">
      <t>ツヅ</t>
    </rPh>
    <rPh sb="6" eb="8">
      <t>バアイ</t>
    </rPh>
    <rPh sb="9" eb="11">
      <t>ソンエキ</t>
    </rPh>
    <phoneticPr fontId="2"/>
  </si>
  <si>
    <t>売却・買直し効果
（コスト控除前）</t>
    <rPh sb="0" eb="2">
      <t>バイキャク</t>
    </rPh>
    <rPh sb="3" eb="4">
      <t>カイ</t>
    </rPh>
    <rPh sb="4" eb="5">
      <t>ナオ</t>
    </rPh>
    <rPh sb="6" eb="8">
      <t>コウカ</t>
    </rPh>
    <rPh sb="13" eb="15">
      <t>コウジョ</t>
    </rPh>
    <rPh sb="15" eb="16">
      <t>マエ</t>
    </rPh>
    <phoneticPr fontId="2"/>
  </si>
  <si>
    <t>資産評価の推移
（適宜売却・買直し）</t>
    <rPh sb="0" eb="2">
      <t>シサン</t>
    </rPh>
    <rPh sb="2" eb="4">
      <t>ヒョウカ</t>
    </rPh>
    <rPh sb="5" eb="7">
      <t>スイイ</t>
    </rPh>
    <rPh sb="9" eb="11">
      <t>テキギ</t>
    </rPh>
    <rPh sb="11" eb="13">
      <t>バイキャク</t>
    </rPh>
    <rPh sb="14" eb="15">
      <t>カ</t>
    </rPh>
    <rPh sb="15" eb="16">
      <t>ナオ</t>
    </rPh>
    <phoneticPr fontId="2"/>
  </si>
  <si>
    <t>売却・買直し効果</t>
    <rPh sb="0" eb="2">
      <t>バイキャク</t>
    </rPh>
    <rPh sb="3" eb="4">
      <t>カ</t>
    </rPh>
    <rPh sb="4" eb="5">
      <t>ナオ</t>
    </rPh>
    <rPh sb="6" eb="8">
      <t>コウカ</t>
    </rPh>
    <phoneticPr fontId="2"/>
  </si>
  <si>
    <t>項目</t>
    <rPh sb="0" eb="2">
      <t>コウモク</t>
    </rPh>
    <phoneticPr fontId="2"/>
  </si>
  <si>
    <t>内容</t>
    <rPh sb="0" eb="2">
      <t>ナイヨウ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</si>
</sst>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&quot;円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vertical="center" wrapText="1"/>
    </xf>
    <xf numFmtId="177" fontId="0" fillId="0" borderId="0" xfId="1" applyNumberFormat="1" applyFont="1">
      <alignment vertical="center"/>
    </xf>
    <xf numFmtId="38" fontId="0" fillId="0" borderId="1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38" fontId="0" fillId="0" borderId="1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14" xfId="0" applyBorder="1">
      <alignment vertical="center"/>
    </xf>
    <xf numFmtId="38" fontId="0" fillId="0" borderId="15" xfId="0" applyNumberFormat="1" applyBorder="1">
      <alignment vertical="center"/>
    </xf>
    <xf numFmtId="0" fontId="0" fillId="2" borderId="17" xfId="0" applyFill="1" applyBorder="1" applyAlignment="1">
      <alignment horizontal="right" vertical="center"/>
    </xf>
    <xf numFmtId="38" fontId="0" fillId="2" borderId="8" xfId="1" applyFont="1" applyFill="1" applyBorder="1" applyAlignment="1">
      <alignment horizontal="right" vertical="center"/>
    </xf>
    <xf numFmtId="0" fontId="0" fillId="2" borderId="18" xfId="0" applyFill="1" applyBorder="1" applyAlignment="1">
      <alignment horizontal="center" vertical="center"/>
    </xf>
    <xf numFmtId="38" fontId="0" fillId="2" borderId="9" xfId="1" applyFont="1" applyFill="1" applyBorder="1" applyAlignment="1">
      <alignment horizontal="center" vertical="center"/>
    </xf>
    <xf numFmtId="38" fontId="0" fillId="0" borderId="19" xfId="0" applyNumberFormat="1" applyBorder="1">
      <alignment vertical="center"/>
    </xf>
    <xf numFmtId="38" fontId="0" fillId="0" borderId="1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38" fontId="0" fillId="0" borderId="12" xfId="0" applyNumberFormat="1" applyBorder="1">
      <alignment vertical="center"/>
    </xf>
    <xf numFmtId="38" fontId="0" fillId="0" borderId="20" xfId="1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22" xfId="0" applyNumberFormat="1" applyBorder="1">
      <alignment vertical="center"/>
    </xf>
    <xf numFmtId="38" fontId="0" fillId="0" borderId="23" xfId="0" applyNumberFormat="1" applyBorder="1">
      <alignment vertical="center"/>
    </xf>
    <xf numFmtId="38" fontId="0" fillId="0" borderId="24" xfId="0" applyNumberFormat="1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8" fontId="0" fillId="0" borderId="25" xfId="1" applyFont="1" applyBorder="1">
      <alignment vertical="center"/>
    </xf>
    <xf numFmtId="0" fontId="0" fillId="3" borderId="3" xfId="0" applyFill="1" applyBorder="1">
      <alignment vertical="center"/>
    </xf>
    <xf numFmtId="0" fontId="3" fillId="3" borderId="21" xfId="0" applyFont="1" applyFill="1" applyBorder="1" applyAlignment="1">
      <alignment horizontal="center" vertical="center" wrapText="1"/>
    </xf>
    <xf numFmtId="38" fontId="0" fillId="0" borderId="8" xfId="1" applyFont="1" applyFill="1" applyBorder="1" applyAlignment="1">
      <alignment horizontal="center" vertical="center" wrapText="1"/>
    </xf>
    <xf numFmtId="38" fontId="0" fillId="0" borderId="9" xfId="1" applyFont="1" applyFill="1" applyBorder="1" applyAlignment="1">
      <alignment horizontal="center" vertical="center" wrapText="1"/>
    </xf>
    <xf numFmtId="38" fontId="0" fillId="0" borderId="10" xfId="1" applyFont="1" applyFill="1" applyBorder="1" applyAlignment="1">
      <alignment horizontal="center" vertical="center" wrapText="1"/>
    </xf>
    <xf numFmtId="38" fontId="0" fillId="0" borderId="12" xfId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4" fillId="0" borderId="0" xfId="2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</cellXfs>
  <cellStyles count="3">
    <cellStyle name="警告文" xfId="2" builtinId="1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70837979853873"/>
          <c:y val="4.1746523595494585E-2"/>
          <c:w val="0.61493223631387361"/>
          <c:h val="0.8412963304495719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現物!$W$25</c:f>
              <c:strCache>
                <c:ptCount val="1"/>
                <c:pt idx="0">
                  <c:v>取引コスト</c:v>
                </c:pt>
              </c:strCache>
            </c:strRef>
          </c:tx>
          <c:invertIfNegative val="0"/>
          <c:cat>
            <c:numRef>
              <c:f>現物!$B$26:$B$758</c:f>
              <c:numCache>
                <c:formatCode>m/d/yyyy</c:formatCode>
                <c:ptCount val="733"/>
                <c:pt idx="0">
                  <c:v>42773</c:v>
                </c:pt>
                <c:pt idx="1">
                  <c:v>42772</c:v>
                </c:pt>
                <c:pt idx="2">
                  <c:v>42769</c:v>
                </c:pt>
                <c:pt idx="3">
                  <c:v>42768</c:v>
                </c:pt>
                <c:pt idx="4">
                  <c:v>42767</c:v>
                </c:pt>
                <c:pt idx="5">
                  <c:v>42766</c:v>
                </c:pt>
                <c:pt idx="6">
                  <c:v>42765</c:v>
                </c:pt>
                <c:pt idx="7">
                  <c:v>42762</c:v>
                </c:pt>
                <c:pt idx="8">
                  <c:v>42761</c:v>
                </c:pt>
                <c:pt idx="9">
                  <c:v>42760</c:v>
                </c:pt>
                <c:pt idx="10">
                  <c:v>42759</c:v>
                </c:pt>
                <c:pt idx="11">
                  <c:v>42758</c:v>
                </c:pt>
                <c:pt idx="12">
                  <c:v>42755</c:v>
                </c:pt>
                <c:pt idx="13">
                  <c:v>42754</c:v>
                </c:pt>
                <c:pt idx="14">
                  <c:v>42753</c:v>
                </c:pt>
                <c:pt idx="15">
                  <c:v>42752</c:v>
                </c:pt>
                <c:pt idx="16">
                  <c:v>42751</c:v>
                </c:pt>
                <c:pt idx="17">
                  <c:v>42748</c:v>
                </c:pt>
                <c:pt idx="18">
                  <c:v>42747</c:v>
                </c:pt>
                <c:pt idx="19">
                  <c:v>42746</c:v>
                </c:pt>
                <c:pt idx="20">
                  <c:v>42745</c:v>
                </c:pt>
                <c:pt idx="21">
                  <c:v>42741</c:v>
                </c:pt>
                <c:pt idx="22">
                  <c:v>42740</c:v>
                </c:pt>
                <c:pt idx="23">
                  <c:v>42739</c:v>
                </c:pt>
                <c:pt idx="24">
                  <c:v>42734</c:v>
                </c:pt>
                <c:pt idx="25">
                  <c:v>42733</c:v>
                </c:pt>
                <c:pt idx="26">
                  <c:v>42732</c:v>
                </c:pt>
                <c:pt idx="27">
                  <c:v>42731</c:v>
                </c:pt>
                <c:pt idx="28">
                  <c:v>42730</c:v>
                </c:pt>
                <c:pt idx="29">
                  <c:v>42726</c:v>
                </c:pt>
                <c:pt idx="30">
                  <c:v>42725</c:v>
                </c:pt>
                <c:pt idx="31">
                  <c:v>42724</c:v>
                </c:pt>
                <c:pt idx="32">
                  <c:v>42723</c:v>
                </c:pt>
                <c:pt idx="33">
                  <c:v>42720</c:v>
                </c:pt>
                <c:pt idx="34">
                  <c:v>42719</c:v>
                </c:pt>
                <c:pt idx="35">
                  <c:v>42718</c:v>
                </c:pt>
                <c:pt idx="36">
                  <c:v>42717</c:v>
                </c:pt>
                <c:pt idx="37">
                  <c:v>42716</c:v>
                </c:pt>
                <c:pt idx="38">
                  <c:v>42713</c:v>
                </c:pt>
                <c:pt idx="39">
                  <c:v>42712</c:v>
                </c:pt>
                <c:pt idx="40">
                  <c:v>42711</c:v>
                </c:pt>
                <c:pt idx="41">
                  <c:v>42710</c:v>
                </c:pt>
                <c:pt idx="42">
                  <c:v>42709</c:v>
                </c:pt>
                <c:pt idx="43">
                  <c:v>42706</c:v>
                </c:pt>
                <c:pt idx="44">
                  <c:v>42705</c:v>
                </c:pt>
                <c:pt idx="45">
                  <c:v>42704</c:v>
                </c:pt>
                <c:pt idx="46">
                  <c:v>42703</c:v>
                </c:pt>
                <c:pt idx="47">
                  <c:v>42702</c:v>
                </c:pt>
                <c:pt idx="48">
                  <c:v>42699</c:v>
                </c:pt>
                <c:pt idx="49">
                  <c:v>42698</c:v>
                </c:pt>
                <c:pt idx="50">
                  <c:v>42696</c:v>
                </c:pt>
                <c:pt idx="51">
                  <c:v>42695</c:v>
                </c:pt>
                <c:pt idx="52">
                  <c:v>42692</c:v>
                </c:pt>
                <c:pt idx="53">
                  <c:v>42691</c:v>
                </c:pt>
                <c:pt idx="54">
                  <c:v>42690</c:v>
                </c:pt>
                <c:pt idx="55">
                  <c:v>42689</c:v>
                </c:pt>
                <c:pt idx="56">
                  <c:v>42688</c:v>
                </c:pt>
                <c:pt idx="57">
                  <c:v>42685</c:v>
                </c:pt>
                <c:pt idx="58">
                  <c:v>42684</c:v>
                </c:pt>
                <c:pt idx="59">
                  <c:v>42683</c:v>
                </c:pt>
                <c:pt idx="60">
                  <c:v>42682</c:v>
                </c:pt>
                <c:pt idx="61">
                  <c:v>42681</c:v>
                </c:pt>
                <c:pt idx="62">
                  <c:v>42678</c:v>
                </c:pt>
                <c:pt idx="63">
                  <c:v>42676</c:v>
                </c:pt>
                <c:pt idx="64">
                  <c:v>42675</c:v>
                </c:pt>
                <c:pt idx="65">
                  <c:v>42674</c:v>
                </c:pt>
                <c:pt idx="66">
                  <c:v>42671</c:v>
                </c:pt>
                <c:pt idx="67">
                  <c:v>42670</c:v>
                </c:pt>
                <c:pt idx="68">
                  <c:v>42669</c:v>
                </c:pt>
                <c:pt idx="69">
                  <c:v>42668</c:v>
                </c:pt>
                <c:pt idx="70">
                  <c:v>42667</c:v>
                </c:pt>
                <c:pt idx="71">
                  <c:v>42664</c:v>
                </c:pt>
                <c:pt idx="72">
                  <c:v>42663</c:v>
                </c:pt>
                <c:pt idx="73">
                  <c:v>42662</c:v>
                </c:pt>
                <c:pt idx="74">
                  <c:v>42661</c:v>
                </c:pt>
                <c:pt idx="75">
                  <c:v>42660</c:v>
                </c:pt>
                <c:pt idx="76">
                  <c:v>42657</c:v>
                </c:pt>
                <c:pt idx="77">
                  <c:v>42656</c:v>
                </c:pt>
                <c:pt idx="78">
                  <c:v>42655</c:v>
                </c:pt>
                <c:pt idx="79">
                  <c:v>42654</c:v>
                </c:pt>
                <c:pt idx="80">
                  <c:v>42650</c:v>
                </c:pt>
                <c:pt idx="81">
                  <c:v>42649</c:v>
                </c:pt>
                <c:pt idx="82">
                  <c:v>42648</c:v>
                </c:pt>
                <c:pt idx="83">
                  <c:v>42647</c:v>
                </c:pt>
                <c:pt idx="84">
                  <c:v>42646</c:v>
                </c:pt>
                <c:pt idx="85">
                  <c:v>42643</c:v>
                </c:pt>
                <c:pt idx="86">
                  <c:v>42642</c:v>
                </c:pt>
                <c:pt idx="87">
                  <c:v>42641</c:v>
                </c:pt>
                <c:pt idx="88">
                  <c:v>42640</c:v>
                </c:pt>
                <c:pt idx="89">
                  <c:v>42639</c:v>
                </c:pt>
                <c:pt idx="90">
                  <c:v>42636</c:v>
                </c:pt>
                <c:pt idx="91">
                  <c:v>42634</c:v>
                </c:pt>
                <c:pt idx="92">
                  <c:v>42633</c:v>
                </c:pt>
                <c:pt idx="93">
                  <c:v>42629</c:v>
                </c:pt>
                <c:pt idx="94">
                  <c:v>42628</c:v>
                </c:pt>
                <c:pt idx="95">
                  <c:v>42627</c:v>
                </c:pt>
                <c:pt idx="96">
                  <c:v>42626</c:v>
                </c:pt>
                <c:pt idx="97">
                  <c:v>42625</c:v>
                </c:pt>
                <c:pt idx="98">
                  <c:v>42622</c:v>
                </c:pt>
                <c:pt idx="99">
                  <c:v>42621</c:v>
                </c:pt>
                <c:pt idx="100">
                  <c:v>42620</c:v>
                </c:pt>
                <c:pt idx="101">
                  <c:v>42619</c:v>
                </c:pt>
                <c:pt idx="102">
                  <c:v>42618</c:v>
                </c:pt>
                <c:pt idx="103">
                  <c:v>42615</c:v>
                </c:pt>
                <c:pt idx="104">
                  <c:v>42614</c:v>
                </c:pt>
                <c:pt idx="105">
                  <c:v>42613</c:v>
                </c:pt>
                <c:pt idx="106">
                  <c:v>42612</c:v>
                </c:pt>
                <c:pt idx="107">
                  <c:v>42611</c:v>
                </c:pt>
                <c:pt idx="108">
                  <c:v>42608</c:v>
                </c:pt>
                <c:pt idx="109">
                  <c:v>42607</c:v>
                </c:pt>
                <c:pt idx="110">
                  <c:v>42606</c:v>
                </c:pt>
                <c:pt idx="111">
                  <c:v>42605</c:v>
                </c:pt>
                <c:pt idx="112">
                  <c:v>42604</c:v>
                </c:pt>
                <c:pt idx="113">
                  <c:v>42601</c:v>
                </c:pt>
                <c:pt idx="114">
                  <c:v>42600</c:v>
                </c:pt>
                <c:pt idx="115">
                  <c:v>42599</c:v>
                </c:pt>
                <c:pt idx="116">
                  <c:v>42598</c:v>
                </c:pt>
                <c:pt idx="117">
                  <c:v>42597</c:v>
                </c:pt>
                <c:pt idx="118">
                  <c:v>42594</c:v>
                </c:pt>
                <c:pt idx="119">
                  <c:v>42592</c:v>
                </c:pt>
                <c:pt idx="120">
                  <c:v>42591</c:v>
                </c:pt>
                <c:pt idx="121">
                  <c:v>42590</c:v>
                </c:pt>
                <c:pt idx="122">
                  <c:v>42587</c:v>
                </c:pt>
                <c:pt idx="123">
                  <c:v>42586</c:v>
                </c:pt>
                <c:pt idx="124">
                  <c:v>42585</c:v>
                </c:pt>
                <c:pt idx="125">
                  <c:v>42584</c:v>
                </c:pt>
                <c:pt idx="126">
                  <c:v>42583</c:v>
                </c:pt>
                <c:pt idx="127">
                  <c:v>42580</c:v>
                </c:pt>
                <c:pt idx="128">
                  <c:v>42579</c:v>
                </c:pt>
                <c:pt idx="129">
                  <c:v>42578</c:v>
                </c:pt>
                <c:pt idx="130">
                  <c:v>42577</c:v>
                </c:pt>
                <c:pt idx="131">
                  <c:v>42576</c:v>
                </c:pt>
                <c:pt idx="132">
                  <c:v>42573</c:v>
                </c:pt>
                <c:pt idx="133">
                  <c:v>42572</c:v>
                </c:pt>
                <c:pt idx="134">
                  <c:v>42571</c:v>
                </c:pt>
                <c:pt idx="135">
                  <c:v>42570</c:v>
                </c:pt>
                <c:pt idx="136">
                  <c:v>42566</c:v>
                </c:pt>
                <c:pt idx="137">
                  <c:v>42565</c:v>
                </c:pt>
                <c:pt idx="138">
                  <c:v>42564</c:v>
                </c:pt>
                <c:pt idx="139">
                  <c:v>42563</c:v>
                </c:pt>
                <c:pt idx="140">
                  <c:v>42562</c:v>
                </c:pt>
                <c:pt idx="141">
                  <c:v>42559</c:v>
                </c:pt>
                <c:pt idx="142">
                  <c:v>42558</c:v>
                </c:pt>
                <c:pt idx="143">
                  <c:v>42557</c:v>
                </c:pt>
                <c:pt idx="144">
                  <c:v>42556</c:v>
                </c:pt>
                <c:pt idx="145">
                  <c:v>42555</c:v>
                </c:pt>
                <c:pt idx="146">
                  <c:v>42552</c:v>
                </c:pt>
                <c:pt idx="147">
                  <c:v>42551</c:v>
                </c:pt>
                <c:pt idx="148">
                  <c:v>42550</c:v>
                </c:pt>
                <c:pt idx="149">
                  <c:v>42549</c:v>
                </c:pt>
                <c:pt idx="150">
                  <c:v>42548</c:v>
                </c:pt>
                <c:pt idx="151">
                  <c:v>42545</c:v>
                </c:pt>
                <c:pt idx="152">
                  <c:v>42544</c:v>
                </c:pt>
                <c:pt idx="153">
                  <c:v>42543</c:v>
                </c:pt>
                <c:pt idx="154">
                  <c:v>42542</c:v>
                </c:pt>
                <c:pt idx="155">
                  <c:v>42541</c:v>
                </c:pt>
                <c:pt idx="156">
                  <c:v>42538</c:v>
                </c:pt>
                <c:pt idx="157">
                  <c:v>42537</c:v>
                </c:pt>
                <c:pt idx="158">
                  <c:v>42536</c:v>
                </c:pt>
                <c:pt idx="159">
                  <c:v>42535</c:v>
                </c:pt>
                <c:pt idx="160">
                  <c:v>42534</c:v>
                </c:pt>
                <c:pt idx="161">
                  <c:v>42531</c:v>
                </c:pt>
                <c:pt idx="162">
                  <c:v>42530</c:v>
                </c:pt>
                <c:pt idx="163">
                  <c:v>42529</c:v>
                </c:pt>
                <c:pt idx="164">
                  <c:v>42528</c:v>
                </c:pt>
                <c:pt idx="165">
                  <c:v>42527</c:v>
                </c:pt>
                <c:pt idx="166">
                  <c:v>42524</c:v>
                </c:pt>
                <c:pt idx="167">
                  <c:v>42523</c:v>
                </c:pt>
                <c:pt idx="168">
                  <c:v>42522</c:v>
                </c:pt>
                <c:pt idx="169">
                  <c:v>42521</c:v>
                </c:pt>
                <c:pt idx="170">
                  <c:v>42520</c:v>
                </c:pt>
                <c:pt idx="171">
                  <c:v>42517</c:v>
                </c:pt>
                <c:pt idx="172">
                  <c:v>42516</c:v>
                </c:pt>
                <c:pt idx="173">
                  <c:v>42515</c:v>
                </c:pt>
                <c:pt idx="174">
                  <c:v>42514</c:v>
                </c:pt>
                <c:pt idx="175">
                  <c:v>42513</c:v>
                </c:pt>
                <c:pt idx="176">
                  <c:v>42510</c:v>
                </c:pt>
                <c:pt idx="177">
                  <c:v>42509</c:v>
                </c:pt>
                <c:pt idx="178">
                  <c:v>42508</c:v>
                </c:pt>
                <c:pt idx="179">
                  <c:v>42507</c:v>
                </c:pt>
                <c:pt idx="180">
                  <c:v>42506</c:v>
                </c:pt>
                <c:pt idx="181">
                  <c:v>42503</c:v>
                </c:pt>
                <c:pt idx="182">
                  <c:v>42502</c:v>
                </c:pt>
                <c:pt idx="183">
                  <c:v>42501</c:v>
                </c:pt>
                <c:pt idx="184">
                  <c:v>42500</c:v>
                </c:pt>
                <c:pt idx="185">
                  <c:v>42499</c:v>
                </c:pt>
                <c:pt idx="186">
                  <c:v>42496</c:v>
                </c:pt>
                <c:pt idx="187">
                  <c:v>42492</c:v>
                </c:pt>
                <c:pt idx="188">
                  <c:v>42488</c:v>
                </c:pt>
                <c:pt idx="189">
                  <c:v>42487</c:v>
                </c:pt>
                <c:pt idx="190">
                  <c:v>42486</c:v>
                </c:pt>
                <c:pt idx="191">
                  <c:v>42485</c:v>
                </c:pt>
                <c:pt idx="192">
                  <c:v>42482</c:v>
                </c:pt>
                <c:pt idx="193">
                  <c:v>42481</c:v>
                </c:pt>
                <c:pt idx="194">
                  <c:v>42480</c:v>
                </c:pt>
                <c:pt idx="195">
                  <c:v>42479</c:v>
                </c:pt>
                <c:pt idx="196">
                  <c:v>42478</c:v>
                </c:pt>
                <c:pt idx="197">
                  <c:v>42475</c:v>
                </c:pt>
                <c:pt idx="198">
                  <c:v>42474</c:v>
                </c:pt>
                <c:pt idx="199">
                  <c:v>42473</c:v>
                </c:pt>
                <c:pt idx="200">
                  <c:v>42472</c:v>
                </c:pt>
                <c:pt idx="201">
                  <c:v>42471</c:v>
                </c:pt>
                <c:pt idx="202">
                  <c:v>42468</c:v>
                </c:pt>
                <c:pt idx="203">
                  <c:v>42467</c:v>
                </c:pt>
                <c:pt idx="204">
                  <c:v>42466</c:v>
                </c:pt>
                <c:pt idx="205">
                  <c:v>42465</c:v>
                </c:pt>
                <c:pt idx="206">
                  <c:v>42464</c:v>
                </c:pt>
                <c:pt idx="207">
                  <c:v>42461</c:v>
                </c:pt>
                <c:pt idx="208">
                  <c:v>42460</c:v>
                </c:pt>
                <c:pt idx="209">
                  <c:v>42459</c:v>
                </c:pt>
                <c:pt idx="210">
                  <c:v>42458</c:v>
                </c:pt>
                <c:pt idx="211">
                  <c:v>42457</c:v>
                </c:pt>
                <c:pt idx="212">
                  <c:v>42454</c:v>
                </c:pt>
                <c:pt idx="213">
                  <c:v>42453</c:v>
                </c:pt>
                <c:pt idx="214">
                  <c:v>42452</c:v>
                </c:pt>
                <c:pt idx="215">
                  <c:v>42451</c:v>
                </c:pt>
                <c:pt idx="216">
                  <c:v>42447</c:v>
                </c:pt>
                <c:pt idx="217">
                  <c:v>42446</c:v>
                </c:pt>
                <c:pt idx="218">
                  <c:v>42445</c:v>
                </c:pt>
                <c:pt idx="219">
                  <c:v>42444</c:v>
                </c:pt>
                <c:pt idx="220">
                  <c:v>42443</c:v>
                </c:pt>
                <c:pt idx="221">
                  <c:v>42440</c:v>
                </c:pt>
                <c:pt idx="222">
                  <c:v>42439</c:v>
                </c:pt>
                <c:pt idx="223">
                  <c:v>42438</c:v>
                </c:pt>
                <c:pt idx="224">
                  <c:v>42437</c:v>
                </c:pt>
                <c:pt idx="225">
                  <c:v>42436</c:v>
                </c:pt>
                <c:pt idx="226">
                  <c:v>42433</c:v>
                </c:pt>
                <c:pt idx="227">
                  <c:v>42432</c:v>
                </c:pt>
                <c:pt idx="228">
                  <c:v>42431</c:v>
                </c:pt>
                <c:pt idx="229">
                  <c:v>42430</c:v>
                </c:pt>
                <c:pt idx="230">
                  <c:v>42429</c:v>
                </c:pt>
                <c:pt idx="231">
                  <c:v>42426</c:v>
                </c:pt>
                <c:pt idx="232">
                  <c:v>42425</c:v>
                </c:pt>
                <c:pt idx="233">
                  <c:v>42424</c:v>
                </c:pt>
                <c:pt idx="234">
                  <c:v>42423</c:v>
                </c:pt>
                <c:pt idx="235">
                  <c:v>42422</c:v>
                </c:pt>
                <c:pt idx="236">
                  <c:v>42419</c:v>
                </c:pt>
                <c:pt idx="237">
                  <c:v>42418</c:v>
                </c:pt>
                <c:pt idx="238">
                  <c:v>42417</c:v>
                </c:pt>
                <c:pt idx="239">
                  <c:v>42416</c:v>
                </c:pt>
                <c:pt idx="240">
                  <c:v>42415</c:v>
                </c:pt>
                <c:pt idx="241">
                  <c:v>42412</c:v>
                </c:pt>
                <c:pt idx="242">
                  <c:v>42410</c:v>
                </c:pt>
                <c:pt idx="243">
                  <c:v>42409</c:v>
                </c:pt>
                <c:pt idx="244">
                  <c:v>42408</c:v>
                </c:pt>
                <c:pt idx="245">
                  <c:v>42405</c:v>
                </c:pt>
                <c:pt idx="246">
                  <c:v>42404</c:v>
                </c:pt>
                <c:pt idx="247">
                  <c:v>42403</c:v>
                </c:pt>
                <c:pt idx="248">
                  <c:v>42402</c:v>
                </c:pt>
                <c:pt idx="249">
                  <c:v>42401</c:v>
                </c:pt>
                <c:pt idx="250">
                  <c:v>42398</c:v>
                </c:pt>
                <c:pt idx="251">
                  <c:v>42397</c:v>
                </c:pt>
                <c:pt idx="252">
                  <c:v>42396</c:v>
                </c:pt>
                <c:pt idx="253">
                  <c:v>42395</c:v>
                </c:pt>
                <c:pt idx="254">
                  <c:v>42394</c:v>
                </c:pt>
                <c:pt idx="255">
                  <c:v>42391</c:v>
                </c:pt>
                <c:pt idx="256">
                  <c:v>42390</c:v>
                </c:pt>
                <c:pt idx="257">
                  <c:v>42389</c:v>
                </c:pt>
                <c:pt idx="258">
                  <c:v>42388</c:v>
                </c:pt>
                <c:pt idx="259">
                  <c:v>42387</c:v>
                </c:pt>
                <c:pt idx="260">
                  <c:v>42384</c:v>
                </c:pt>
                <c:pt idx="261">
                  <c:v>42383</c:v>
                </c:pt>
                <c:pt idx="262">
                  <c:v>42382</c:v>
                </c:pt>
                <c:pt idx="263">
                  <c:v>42381</c:v>
                </c:pt>
                <c:pt idx="264">
                  <c:v>42377</c:v>
                </c:pt>
                <c:pt idx="265">
                  <c:v>42376</c:v>
                </c:pt>
                <c:pt idx="266">
                  <c:v>42375</c:v>
                </c:pt>
                <c:pt idx="267">
                  <c:v>42374</c:v>
                </c:pt>
                <c:pt idx="268">
                  <c:v>42373</c:v>
                </c:pt>
                <c:pt idx="269">
                  <c:v>42368</c:v>
                </c:pt>
                <c:pt idx="270">
                  <c:v>42367</c:v>
                </c:pt>
                <c:pt idx="271">
                  <c:v>42366</c:v>
                </c:pt>
                <c:pt idx="272">
                  <c:v>42363</c:v>
                </c:pt>
                <c:pt idx="273">
                  <c:v>42362</c:v>
                </c:pt>
                <c:pt idx="274">
                  <c:v>42360</c:v>
                </c:pt>
                <c:pt idx="275">
                  <c:v>42359</c:v>
                </c:pt>
                <c:pt idx="276">
                  <c:v>42356</c:v>
                </c:pt>
                <c:pt idx="277">
                  <c:v>42355</c:v>
                </c:pt>
                <c:pt idx="278">
                  <c:v>42354</c:v>
                </c:pt>
                <c:pt idx="279">
                  <c:v>42353</c:v>
                </c:pt>
                <c:pt idx="280">
                  <c:v>42352</c:v>
                </c:pt>
                <c:pt idx="281">
                  <c:v>42349</c:v>
                </c:pt>
                <c:pt idx="282">
                  <c:v>42348</c:v>
                </c:pt>
                <c:pt idx="283">
                  <c:v>42347</c:v>
                </c:pt>
                <c:pt idx="284">
                  <c:v>42346</c:v>
                </c:pt>
                <c:pt idx="285">
                  <c:v>42345</c:v>
                </c:pt>
                <c:pt idx="286">
                  <c:v>42342</c:v>
                </c:pt>
                <c:pt idx="287">
                  <c:v>42341</c:v>
                </c:pt>
                <c:pt idx="288">
                  <c:v>42340</c:v>
                </c:pt>
                <c:pt idx="289">
                  <c:v>42339</c:v>
                </c:pt>
                <c:pt idx="290">
                  <c:v>42338</c:v>
                </c:pt>
                <c:pt idx="291">
                  <c:v>42335</c:v>
                </c:pt>
                <c:pt idx="292">
                  <c:v>42334</c:v>
                </c:pt>
                <c:pt idx="293">
                  <c:v>42333</c:v>
                </c:pt>
                <c:pt idx="294">
                  <c:v>42332</c:v>
                </c:pt>
                <c:pt idx="295">
                  <c:v>42328</c:v>
                </c:pt>
                <c:pt idx="296">
                  <c:v>42327</c:v>
                </c:pt>
                <c:pt idx="297">
                  <c:v>42326</c:v>
                </c:pt>
                <c:pt idx="298">
                  <c:v>42325</c:v>
                </c:pt>
                <c:pt idx="299">
                  <c:v>42324</c:v>
                </c:pt>
                <c:pt idx="300">
                  <c:v>42321</c:v>
                </c:pt>
                <c:pt idx="301">
                  <c:v>42320</c:v>
                </c:pt>
                <c:pt idx="302">
                  <c:v>42319</c:v>
                </c:pt>
                <c:pt idx="303">
                  <c:v>42318</c:v>
                </c:pt>
                <c:pt idx="304">
                  <c:v>42317</c:v>
                </c:pt>
                <c:pt idx="305">
                  <c:v>42314</c:v>
                </c:pt>
                <c:pt idx="306">
                  <c:v>42313</c:v>
                </c:pt>
                <c:pt idx="307">
                  <c:v>42312</c:v>
                </c:pt>
                <c:pt idx="308">
                  <c:v>42310</c:v>
                </c:pt>
                <c:pt idx="309">
                  <c:v>42307</c:v>
                </c:pt>
                <c:pt idx="310">
                  <c:v>42306</c:v>
                </c:pt>
                <c:pt idx="311">
                  <c:v>42305</c:v>
                </c:pt>
                <c:pt idx="312">
                  <c:v>42304</c:v>
                </c:pt>
                <c:pt idx="313">
                  <c:v>42303</c:v>
                </c:pt>
                <c:pt idx="314">
                  <c:v>42300</c:v>
                </c:pt>
                <c:pt idx="315">
                  <c:v>42299</c:v>
                </c:pt>
                <c:pt idx="316">
                  <c:v>42298</c:v>
                </c:pt>
                <c:pt idx="317">
                  <c:v>42297</c:v>
                </c:pt>
                <c:pt idx="318">
                  <c:v>42296</c:v>
                </c:pt>
                <c:pt idx="319">
                  <c:v>42293</c:v>
                </c:pt>
                <c:pt idx="320">
                  <c:v>42292</c:v>
                </c:pt>
                <c:pt idx="321">
                  <c:v>42291</c:v>
                </c:pt>
                <c:pt idx="322">
                  <c:v>42290</c:v>
                </c:pt>
                <c:pt idx="323">
                  <c:v>42286</c:v>
                </c:pt>
                <c:pt idx="324">
                  <c:v>42285</c:v>
                </c:pt>
                <c:pt idx="325">
                  <c:v>42284</c:v>
                </c:pt>
                <c:pt idx="326">
                  <c:v>42283</c:v>
                </c:pt>
                <c:pt idx="327">
                  <c:v>42282</c:v>
                </c:pt>
                <c:pt idx="328">
                  <c:v>42279</c:v>
                </c:pt>
                <c:pt idx="329">
                  <c:v>42278</c:v>
                </c:pt>
                <c:pt idx="330">
                  <c:v>42277</c:v>
                </c:pt>
                <c:pt idx="331">
                  <c:v>42276</c:v>
                </c:pt>
                <c:pt idx="332">
                  <c:v>42275</c:v>
                </c:pt>
                <c:pt idx="333">
                  <c:v>42272</c:v>
                </c:pt>
                <c:pt idx="334">
                  <c:v>42271</c:v>
                </c:pt>
                <c:pt idx="335">
                  <c:v>42265</c:v>
                </c:pt>
                <c:pt idx="336">
                  <c:v>42264</c:v>
                </c:pt>
                <c:pt idx="337">
                  <c:v>42263</c:v>
                </c:pt>
                <c:pt idx="338">
                  <c:v>42262</c:v>
                </c:pt>
                <c:pt idx="339">
                  <c:v>42261</c:v>
                </c:pt>
                <c:pt idx="340">
                  <c:v>42258</c:v>
                </c:pt>
                <c:pt idx="341">
                  <c:v>42257</c:v>
                </c:pt>
                <c:pt idx="342">
                  <c:v>42256</c:v>
                </c:pt>
                <c:pt idx="343">
                  <c:v>42255</c:v>
                </c:pt>
                <c:pt idx="344">
                  <c:v>42254</c:v>
                </c:pt>
                <c:pt idx="345">
                  <c:v>42251</c:v>
                </c:pt>
                <c:pt idx="346">
                  <c:v>42250</c:v>
                </c:pt>
                <c:pt idx="347">
                  <c:v>42249</c:v>
                </c:pt>
                <c:pt idx="348">
                  <c:v>42248</c:v>
                </c:pt>
                <c:pt idx="349">
                  <c:v>42247</c:v>
                </c:pt>
                <c:pt idx="350">
                  <c:v>42244</c:v>
                </c:pt>
                <c:pt idx="351">
                  <c:v>42243</c:v>
                </c:pt>
                <c:pt idx="352">
                  <c:v>42242</c:v>
                </c:pt>
                <c:pt idx="353">
                  <c:v>42241</c:v>
                </c:pt>
                <c:pt idx="354">
                  <c:v>42240</c:v>
                </c:pt>
                <c:pt idx="355">
                  <c:v>42237</c:v>
                </c:pt>
                <c:pt idx="356">
                  <c:v>42236</c:v>
                </c:pt>
                <c:pt idx="357">
                  <c:v>42235</c:v>
                </c:pt>
                <c:pt idx="358">
                  <c:v>42234</c:v>
                </c:pt>
                <c:pt idx="359">
                  <c:v>42233</c:v>
                </c:pt>
                <c:pt idx="360">
                  <c:v>42230</c:v>
                </c:pt>
                <c:pt idx="361">
                  <c:v>42229</c:v>
                </c:pt>
                <c:pt idx="362">
                  <c:v>42228</c:v>
                </c:pt>
                <c:pt idx="363">
                  <c:v>42227</c:v>
                </c:pt>
                <c:pt idx="364">
                  <c:v>42226</c:v>
                </c:pt>
                <c:pt idx="365">
                  <c:v>42223</c:v>
                </c:pt>
                <c:pt idx="366">
                  <c:v>42222</c:v>
                </c:pt>
                <c:pt idx="367">
                  <c:v>42221</c:v>
                </c:pt>
                <c:pt idx="368">
                  <c:v>42220</c:v>
                </c:pt>
                <c:pt idx="369">
                  <c:v>42219</c:v>
                </c:pt>
                <c:pt idx="370">
                  <c:v>42216</c:v>
                </c:pt>
                <c:pt idx="371">
                  <c:v>42215</c:v>
                </c:pt>
                <c:pt idx="372">
                  <c:v>42214</c:v>
                </c:pt>
                <c:pt idx="373">
                  <c:v>42213</c:v>
                </c:pt>
                <c:pt idx="374">
                  <c:v>42212</c:v>
                </c:pt>
                <c:pt idx="375">
                  <c:v>42209</c:v>
                </c:pt>
                <c:pt idx="376">
                  <c:v>42208</c:v>
                </c:pt>
                <c:pt idx="377">
                  <c:v>42207</c:v>
                </c:pt>
                <c:pt idx="378">
                  <c:v>42206</c:v>
                </c:pt>
                <c:pt idx="379">
                  <c:v>42202</c:v>
                </c:pt>
                <c:pt idx="380">
                  <c:v>42201</c:v>
                </c:pt>
                <c:pt idx="381">
                  <c:v>42200</c:v>
                </c:pt>
                <c:pt idx="382">
                  <c:v>42199</c:v>
                </c:pt>
                <c:pt idx="383">
                  <c:v>42198</c:v>
                </c:pt>
                <c:pt idx="384">
                  <c:v>42195</c:v>
                </c:pt>
                <c:pt idx="385">
                  <c:v>42194</c:v>
                </c:pt>
                <c:pt idx="386">
                  <c:v>42193</c:v>
                </c:pt>
                <c:pt idx="387">
                  <c:v>42192</c:v>
                </c:pt>
                <c:pt idx="388">
                  <c:v>42191</c:v>
                </c:pt>
                <c:pt idx="389">
                  <c:v>42188</c:v>
                </c:pt>
                <c:pt idx="390">
                  <c:v>42187</c:v>
                </c:pt>
                <c:pt idx="391">
                  <c:v>42186</c:v>
                </c:pt>
                <c:pt idx="392">
                  <c:v>42185</c:v>
                </c:pt>
                <c:pt idx="393">
                  <c:v>42184</c:v>
                </c:pt>
                <c:pt idx="394">
                  <c:v>42181</c:v>
                </c:pt>
                <c:pt idx="395">
                  <c:v>42180</c:v>
                </c:pt>
                <c:pt idx="396">
                  <c:v>42179</c:v>
                </c:pt>
                <c:pt idx="397">
                  <c:v>42178</c:v>
                </c:pt>
                <c:pt idx="398">
                  <c:v>42177</c:v>
                </c:pt>
                <c:pt idx="399">
                  <c:v>42174</c:v>
                </c:pt>
                <c:pt idx="400">
                  <c:v>42173</c:v>
                </c:pt>
                <c:pt idx="401">
                  <c:v>42172</c:v>
                </c:pt>
                <c:pt idx="402">
                  <c:v>42171</c:v>
                </c:pt>
                <c:pt idx="403">
                  <c:v>42170</c:v>
                </c:pt>
                <c:pt idx="404">
                  <c:v>42167</c:v>
                </c:pt>
                <c:pt idx="405">
                  <c:v>42166</c:v>
                </c:pt>
                <c:pt idx="406">
                  <c:v>42165</c:v>
                </c:pt>
                <c:pt idx="407">
                  <c:v>42164</c:v>
                </c:pt>
                <c:pt idx="408">
                  <c:v>42163</c:v>
                </c:pt>
                <c:pt idx="409">
                  <c:v>42160</c:v>
                </c:pt>
                <c:pt idx="410">
                  <c:v>42159</c:v>
                </c:pt>
                <c:pt idx="411">
                  <c:v>42158</c:v>
                </c:pt>
                <c:pt idx="412">
                  <c:v>42157</c:v>
                </c:pt>
                <c:pt idx="413">
                  <c:v>42156</c:v>
                </c:pt>
                <c:pt idx="414">
                  <c:v>42153</c:v>
                </c:pt>
                <c:pt idx="415">
                  <c:v>42152</c:v>
                </c:pt>
                <c:pt idx="416">
                  <c:v>42151</c:v>
                </c:pt>
                <c:pt idx="417">
                  <c:v>42150</c:v>
                </c:pt>
                <c:pt idx="418">
                  <c:v>42149</c:v>
                </c:pt>
                <c:pt idx="419">
                  <c:v>42146</c:v>
                </c:pt>
                <c:pt idx="420">
                  <c:v>42145</c:v>
                </c:pt>
                <c:pt idx="421">
                  <c:v>42144</c:v>
                </c:pt>
                <c:pt idx="422">
                  <c:v>42143</c:v>
                </c:pt>
                <c:pt idx="423">
                  <c:v>42142</c:v>
                </c:pt>
                <c:pt idx="424">
                  <c:v>42139</c:v>
                </c:pt>
                <c:pt idx="425">
                  <c:v>42138</c:v>
                </c:pt>
                <c:pt idx="426">
                  <c:v>42137</c:v>
                </c:pt>
                <c:pt idx="427">
                  <c:v>42136</c:v>
                </c:pt>
                <c:pt idx="428">
                  <c:v>42135</c:v>
                </c:pt>
                <c:pt idx="429">
                  <c:v>42132</c:v>
                </c:pt>
                <c:pt idx="430">
                  <c:v>42131</c:v>
                </c:pt>
                <c:pt idx="431">
                  <c:v>42125</c:v>
                </c:pt>
                <c:pt idx="432">
                  <c:v>42124</c:v>
                </c:pt>
                <c:pt idx="433">
                  <c:v>42122</c:v>
                </c:pt>
                <c:pt idx="434">
                  <c:v>42121</c:v>
                </c:pt>
                <c:pt idx="435">
                  <c:v>42118</c:v>
                </c:pt>
                <c:pt idx="436">
                  <c:v>42117</c:v>
                </c:pt>
                <c:pt idx="437">
                  <c:v>42116</c:v>
                </c:pt>
                <c:pt idx="438">
                  <c:v>42115</c:v>
                </c:pt>
                <c:pt idx="439">
                  <c:v>42114</c:v>
                </c:pt>
                <c:pt idx="440">
                  <c:v>42111</c:v>
                </c:pt>
                <c:pt idx="441">
                  <c:v>42110</c:v>
                </c:pt>
                <c:pt idx="442">
                  <c:v>42109</c:v>
                </c:pt>
                <c:pt idx="443">
                  <c:v>42108</c:v>
                </c:pt>
                <c:pt idx="444">
                  <c:v>42107</c:v>
                </c:pt>
                <c:pt idx="445">
                  <c:v>42104</c:v>
                </c:pt>
                <c:pt idx="446">
                  <c:v>42103</c:v>
                </c:pt>
                <c:pt idx="447">
                  <c:v>42102</c:v>
                </c:pt>
                <c:pt idx="448">
                  <c:v>42101</c:v>
                </c:pt>
                <c:pt idx="449">
                  <c:v>42100</c:v>
                </c:pt>
                <c:pt idx="450">
                  <c:v>42097</c:v>
                </c:pt>
                <c:pt idx="451">
                  <c:v>42096</c:v>
                </c:pt>
                <c:pt idx="452">
                  <c:v>42095</c:v>
                </c:pt>
                <c:pt idx="453">
                  <c:v>42094</c:v>
                </c:pt>
                <c:pt idx="454">
                  <c:v>42093</c:v>
                </c:pt>
                <c:pt idx="455">
                  <c:v>42090</c:v>
                </c:pt>
                <c:pt idx="456">
                  <c:v>42089</c:v>
                </c:pt>
                <c:pt idx="457">
                  <c:v>42088</c:v>
                </c:pt>
                <c:pt idx="458">
                  <c:v>42087</c:v>
                </c:pt>
                <c:pt idx="459">
                  <c:v>42086</c:v>
                </c:pt>
                <c:pt idx="460">
                  <c:v>42083</c:v>
                </c:pt>
                <c:pt idx="461">
                  <c:v>42082</c:v>
                </c:pt>
                <c:pt idx="462">
                  <c:v>42081</c:v>
                </c:pt>
                <c:pt idx="463">
                  <c:v>42080</c:v>
                </c:pt>
                <c:pt idx="464">
                  <c:v>42079</c:v>
                </c:pt>
                <c:pt idx="465">
                  <c:v>42076</c:v>
                </c:pt>
                <c:pt idx="466">
                  <c:v>42075</c:v>
                </c:pt>
                <c:pt idx="467">
                  <c:v>42074</c:v>
                </c:pt>
                <c:pt idx="468">
                  <c:v>42073</c:v>
                </c:pt>
                <c:pt idx="469">
                  <c:v>42072</c:v>
                </c:pt>
                <c:pt idx="470">
                  <c:v>42069</c:v>
                </c:pt>
                <c:pt idx="471">
                  <c:v>42068</c:v>
                </c:pt>
                <c:pt idx="472">
                  <c:v>42067</c:v>
                </c:pt>
                <c:pt idx="473">
                  <c:v>42066</c:v>
                </c:pt>
                <c:pt idx="474">
                  <c:v>42065</c:v>
                </c:pt>
                <c:pt idx="475">
                  <c:v>42062</c:v>
                </c:pt>
                <c:pt idx="476">
                  <c:v>42061</c:v>
                </c:pt>
                <c:pt idx="477">
                  <c:v>42060</c:v>
                </c:pt>
                <c:pt idx="478">
                  <c:v>42059</c:v>
                </c:pt>
                <c:pt idx="479">
                  <c:v>42058</c:v>
                </c:pt>
                <c:pt idx="480">
                  <c:v>42055</c:v>
                </c:pt>
                <c:pt idx="481">
                  <c:v>42054</c:v>
                </c:pt>
                <c:pt idx="482">
                  <c:v>42053</c:v>
                </c:pt>
                <c:pt idx="483">
                  <c:v>42052</c:v>
                </c:pt>
                <c:pt idx="484">
                  <c:v>42051</c:v>
                </c:pt>
                <c:pt idx="485">
                  <c:v>42048</c:v>
                </c:pt>
                <c:pt idx="486">
                  <c:v>42047</c:v>
                </c:pt>
                <c:pt idx="487">
                  <c:v>42045</c:v>
                </c:pt>
                <c:pt idx="488">
                  <c:v>42044</c:v>
                </c:pt>
                <c:pt idx="489">
                  <c:v>42041</c:v>
                </c:pt>
                <c:pt idx="490">
                  <c:v>42040</c:v>
                </c:pt>
                <c:pt idx="491">
                  <c:v>42039</c:v>
                </c:pt>
                <c:pt idx="492">
                  <c:v>42038</c:v>
                </c:pt>
                <c:pt idx="493">
                  <c:v>42037</c:v>
                </c:pt>
                <c:pt idx="494">
                  <c:v>42034</c:v>
                </c:pt>
                <c:pt idx="495">
                  <c:v>42033</c:v>
                </c:pt>
                <c:pt idx="496">
                  <c:v>42032</c:v>
                </c:pt>
                <c:pt idx="497">
                  <c:v>42031</c:v>
                </c:pt>
                <c:pt idx="498">
                  <c:v>42030</c:v>
                </c:pt>
                <c:pt idx="499">
                  <c:v>42027</c:v>
                </c:pt>
                <c:pt idx="500">
                  <c:v>42026</c:v>
                </c:pt>
                <c:pt idx="501">
                  <c:v>42025</c:v>
                </c:pt>
                <c:pt idx="502">
                  <c:v>42024</c:v>
                </c:pt>
                <c:pt idx="503">
                  <c:v>42023</c:v>
                </c:pt>
                <c:pt idx="504">
                  <c:v>42020</c:v>
                </c:pt>
                <c:pt idx="505">
                  <c:v>42019</c:v>
                </c:pt>
                <c:pt idx="506">
                  <c:v>42018</c:v>
                </c:pt>
                <c:pt idx="507">
                  <c:v>42017</c:v>
                </c:pt>
                <c:pt idx="508">
                  <c:v>42013</c:v>
                </c:pt>
                <c:pt idx="509">
                  <c:v>42012</c:v>
                </c:pt>
                <c:pt idx="510">
                  <c:v>42011</c:v>
                </c:pt>
                <c:pt idx="511">
                  <c:v>42010</c:v>
                </c:pt>
                <c:pt idx="512">
                  <c:v>42009</c:v>
                </c:pt>
                <c:pt idx="513">
                  <c:v>42003</c:v>
                </c:pt>
                <c:pt idx="514">
                  <c:v>42002</c:v>
                </c:pt>
                <c:pt idx="515">
                  <c:v>41999</c:v>
                </c:pt>
                <c:pt idx="516">
                  <c:v>41998</c:v>
                </c:pt>
                <c:pt idx="517">
                  <c:v>41997</c:v>
                </c:pt>
                <c:pt idx="518">
                  <c:v>41995</c:v>
                </c:pt>
                <c:pt idx="519">
                  <c:v>41992</c:v>
                </c:pt>
                <c:pt idx="520">
                  <c:v>41991</c:v>
                </c:pt>
                <c:pt idx="521">
                  <c:v>41990</c:v>
                </c:pt>
                <c:pt idx="522">
                  <c:v>41989</c:v>
                </c:pt>
                <c:pt idx="523">
                  <c:v>41988</c:v>
                </c:pt>
                <c:pt idx="524">
                  <c:v>41985</c:v>
                </c:pt>
                <c:pt idx="525">
                  <c:v>41984</c:v>
                </c:pt>
                <c:pt idx="526">
                  <c:v>41983</c:v>
                </c:pt>
                <c:pt idx="527">
                  <c:v>41982</c:v>
                </c:pt>
                <c:pt idx="528">
                  <c:v>41981</c:v>
                </c:pt>
                <c:pt idx="529">
                  <c:v>41978</c:v>
                </c:pt>
                <c:pt idx="530">
                  <c:v>41977</c:v>
                </c:pt>
                <c:pt idx="531">
                  <c:v>41976</c:v>
                </c:pt>
                <c:pt idx="532">
                  <c:v>41975</c:v>
                </c:pt>
                <c:pt idx="533">
                  <c:v>41974</c:v>
                </c:pt>
                <c:pt idx="534">
                  <c:v>41971</c:v>
                </c:pt>
                <c:pt idx="535">
                  <c:v>41970</c:v>
                </c:pt>
                <c:pt idx="536">
                  <c:v>41969</c:v>
                </c:pt>
                <c:pt idx="537">
                  <c:v>41968</c:v>
                </c:pt>
                <c:pt idx="538">
                  <c:v>41964</c:v>
                </c:pt>
                <c:pt idx="539">
                  <c:v>41963</c:v>
                </c:pt>
                <c:pt idx="540">
                  <c:v>41962</c:v>
                </c:pt>
                <c:pt idx="541">
                  <c:v>41961</c:v>
                </c:pt>
                <c:pt idx="542">
                  <c:v>41960</c:v>
                </c:pt>
                <c:pt idx="543">
                  <c:v>41957</c:v>
                </c:pt>
                <c:pt idx="544">
                  <c:v>41956</c:v>
                </c:pt>
                <c:pt idx="545">
                  <c:v>41955</c:v>
                </c:pt>
                <c:pt idx="546">
                  <c:v>41954</c:v>
                </c:pt>
                <c:pt idx="547">
                  <c:v>41953</c:v>
                </c:pt>
                <c:pt idx="548">
                  <c:v>41950</c:v>
                </c:pt>
                <c:pt idx="549">
                  <c:v>41949</c:v>
                </c:pt>
                <c:pt idx="550">
                  <c:v>41948</c:v>
                </c:pt>
                <c:pt idx="551">
                  <c:v>41947</c:v>
                </c:pt>
                <c:pt idx="552">
                  <c:v>41943</c:v>
                </c:pt>
                <c:pt idx="553">
                  <c:v>41942</c:v>
                </c:pt>
                <c:pt idx="554">
                  <c:v>41941</c:v>
                </c:pt>
                <c:pt idx="555">
                  <c:v>41940</c:v>
                </c:pt>
                <c:pt idx="556">
                  <c:v>41939</c:v>
                </c:pt>
                <c:pt idx="557">
                  <c:v>41936</c:v>
                </c:pt>
                <c:pt idx="558">
                  <c:v>41935</c:v>
                </c:pt>
                <c:pt idx="559">
                  <c:v>41934</c:v>
                </c:pt>
                <c:pt idx="560">
                  <c:v>41933</c:v>
                </c:pt>
                <c:pt idx="561">
                  <c:v>41932</c:v>
                </c:pt>
                <c:pt idx="562">
                  <c:v>41929</c:v>
                </c:pt>
                <c:pt idx="563">
                  <c:v>41928</c:v>
                </c:pt>
                <c:pt idx="564">
                  <c:v>41927</c:v>
                </c:pt>
                <c:pt idx="565">
                  <c:v>41926</c:v>
                </c:pt>
                <c:pt idx="566">
                  <c:v>41922</c:v>
                </c:pt>
                <c:pt idx="567">
                  <c:v>41921</c:v>
                </c:pt>
                <c:pt idx="568">
                  <c:v>41920</c:v>
                </c:pt>
                <c:pt idx="569">
                  <c:v>41919</c:v>
                </c:pt>
                <c:pt idx="570">
                  <c:v>41918</c:v>
                </c:pt>
                <c:pt idx="571">
                  <c:v>41915</c:v>
                </c:pt>
                <c:pt idx="572">
                  <c:v>41914</c:v>
                </c:pt>
                <c:pt idx="573">
                  <c:v>41913</c:v>
                </c:pt>
                <c:pt idx="574">
                  <c:v>41912</c:v>
                </c:pt>
                <c:pt idx="575">
                  <c:v>41911</c:v>
                </c:pt>
                <c:pt idx="576">
                  <c:v>41908</c:v>
                </c:pt>
                <c:pt idx="577">
                  <c:v>41907</c:v>
                </c:pt>
                <c:pt idx="578">
                  <c:v>41906</c:v>
                </c:pt>
                <c:pt idx="579">
                  <c:v>41904</c:v>
                </c:pt>
                <c:pt idx="580">
                  <c:v>41901</c:v>
                </c:pt>
                <c:pt idx="581">
                  <c:v>41900</c:v>
                </c:pt>
                <c:pt idx="582">
                  <c:v>41899</c:v>
                </c:pt>
                <c:pt idx="583">
                  <c:v>41898</c:v>
                </c:pt>
                <c:pt idx="584">
                  <c:v>41894</c:v>
                </c:pt>
                <c:pt idx="585">
                  <c:v>41893</c:v>
                </c:pt>
                <c:pt idx="586">
                  <c:v>41892</c:v>
                </c:pt>
                <c:pt idx="587">
                  <c:v>41891</c:v>
                </c:pt>
                <c:pt idx="588">
                  <c:v>41890</c:v>
                </c:pt>
                <c:pt idx="589">
                  <c:v>41887</c:v>
                </c:pt>
                <c:pt idx="590">
                  <c:v>41886</c:v>
                </c:pt>
                <c:pt idx="591">
                  <c:v>41885</c:v>
                </c:pt>
                <c:pt idx="592">
                  <c:v>41884</c:v>
                </c:pt>
                <c:pt idx="593">
                  <c:v>41883</c:v>
                </c:pt>
                <c:pt idx="594">
                  <c:v>41880</c:v>
                </c:pt>
                <c:pt idx="595">
                  <c:v>41879</c:v>
                </c:pt>
                <c:pt idx="596">
                  <c:v>41878</c:v>
                </c:pt>
                <c:pt idx="597">
                  <c:v>41877</c:v>
                </c:pt>
                <c:pt idx="598">
                  <c:v>41876</c:v>
                </c:pt>
                <c:pt idx="599">
                  <c:v>41873</c:v>
                </c:pt>
                <c:pt idx="600">
                  <c:v>41872</c:v>
                </c:pt>
                <c:pt idx="601">
                  <c:v>41871</c:v>
                </c:pt>
                <c:pt idx="602">
                  <c:v>41870</c:v>
                </c:pt>
                <c:pt idx="603">
                  <c:v>41869</c:v>
                </c:pt>
                <c:pt idx="604">
                  <c:v>41866</c:v>
                </c:pt>
                <c:pt idx="605">
                  <c:v>41865</c:v>
                </c:pt>
                <c:pt idx="606">
                  <c:v>41864</c:v>
                </c:pt>
                <c:pt idx="607">
                  <c:v>41863</c:v>
                </c:pt>
                <c:pt idx="608">
                  <c:v>41862</c:v>
                </c:pt>
                <c:pt idx="609">
                  <c:v>41859</c:v>
                </c:pt>
                <c:pt idx="610">
                  <c:v>41858</c:v>
                </c:pt>
                <c:pt idx="611">
                  <c:v>41857</c:v>
                </c:pt>
                <c:pt idx="612">
                  <c:v>41856</c:v>
                </c:pt>
                <c:pt idx="613">
                  <c:v>41855</c:v>
                </c:pt>
                <c:pt idx="614">
                  <c:v>41852</c:v>
                </c:pt>
                <c:pt idx="615">
                  <c:v>41851</c:v>
                </c:pt>
                <c:pt idx="616">
                  <c:v>41850</c:v>
                </c:pt>
                <c:pt idx="617">
                  <c:v>41849</c:v>
                </c:pt>
                <c:pt idx="618">
                  <c:v>41848</c:v>
                </c:pt>
                <c:pt idx="619">
                  <c:v>41845</c:v>
                </c:pt>
                <c:pt idx="620">
                  <c:v>41844</c:v>
                </c:pt>
                <c:pt idx="621">
                  <c:v>41843</c:v>
                </c:pt>
                <c:pt idx="622">
                  <c:v>41842</c:v>
                </c:pt>
                <c:pt idx="623">
                  <c:v>41838</c:v>
                </c:pt>
                <c:pt idx="624">
                  <c:v>41837</c:v>
                </c:pt>
                <c:pt idx="625">
                  <c:v>41836</c:v>
                </c:pt>
                <c:pt idx="626">
                  <c:v>41835</c:v>
                </c:pt>
                <c:pt idx="627">
                  <c:v>41834</c:v>
                </c:pt>
                <c:pt idx="628">
                  <c:v>41831</c:v>
                </c:pt>
                <c:pt idx="629">
                  <c:v>41830</c:v>
                </c:pt>
                <c:pt idx="630">
                  <c:v>41829</c:v>
                </c:pt>
                <c:pt idx="631">
                  <c:v>41828</c:v>
                </c:pt>
                <c:pt idx="632">
                  <c:v>41827</c:v>
                </c:pt>
                <c:pt idx="633">
                  <c:v>41824</c:v>
                </c:pt>
                <c:pt idx="634">
                  <c:v>41823</c:v>
                </c:pt>
                <c:pt idx="635">
                  <c:v>41822</c:v>
                </c:pt>
                <c:pt idx="636">
                  <c:v>41821</c:v>
                </c:pt>
                <c:pt idx="637">
                  <c:v>41820</c:v>
                </c:pt>
                <c:pt idx="638">
                  <c:v>41817</c:v>
                </c:pt>
                <c:pt idx="639">
                  <c:v>41816</c:v>
                </c:pt>
                <c:pt idx="640">
                  <c:v>41815</c:v>
                </c:pt>
                <c:pt idx="641">
                  <c:v>41814</c:v>
                </c:pt>
                <c:pt idx="642">
                  <c:v>41813</c:v>
                </c:pt>
                <c:pt idx="643">
                  <c:v>41810</c:v>
                </c:pt>
                <c:pt idx="644">
                  <c:v>41809</c:v>
                </c:pt>
                <c:pt idx="645">
                  <c:v>41808</c:v>
                </c:pt>
                <c:pt idx="646">
                  <c:v>41807</c:v>
                </c:pt>
                <c:pt idx="647">
                  <c:v>41806</c:v>
                </c:pt>
                <c:pt idx="648">
                  <c:v>41803</c:v>
                </c:pt>
                <c:pt idx="649">
                  <c:v>41802</c:v>
                </c:pt>
                <c:pt idx="650">
                  <c:v>41801</c:v>
                </c:pt>
                <c:pt idx="651">
                  <c:v>41800</c:v>
                </c:pt>
                <c:pt idx="652">
                  <c:v>41799</c:v>
                </c:pt>
                <c:pt idx="653">
                  <c:v>41796</c:v>
                </c:pt>
                <c:pt idx="654">
                  <c:v>41795</c:v>
                </c:pt>
                <c:pt idx="655">
                  <c:v>41794</c:v>
                </c:pt>
                <c:pt idx="656">
                  <c:v>41793</c:v>
                </c:pt>
                <c:pt idx="657">
                  <c:v>41792</c:v>
                </c:pt>
                <c:pt idx="658">
                  <c:v>41789</c:v>
                </c:pt>
                <c:pt idx="659">
                  <c:v>41788</c:v>
                </c:pt>
                <c:pt idx="660">
                  <c:v>41787</c:v>
                </c:pt>
                <c:pt idx="661">
                  <c:v>41786</c:v>
                </c:pt>
                <c:pt idx="662">
                  <c:v>41785</c:v>
                </c:pt>
                <c:pt idx="663">
                  <c:v>41782</c:v>
                </c:pt>
                <c:pt idx="664">
                  <c:v>41781</c:v>
                </c:pt>
                <c:pt idx="665">
                  <c:v>41780</c:v>
                </c:pt>
                <c:pt idx="666">
                  <c:v>41779</c:v>
                </c:pt>
                <c:pt idx="667">
                  <c:v>41778</c:v>
                </c:pt>
                <c:pt idx="668">
                  <c:v>41775</c:v>
                </c:pt>
                <c:pt idx="669">
                  <c:v>41774</c:v>
                </c:pt>
                <c:pt idx="670">
                  <c:v>41773</c:v>
                </c:pt>
                <c:pt idx="671">
                  <c:v>41772</c:v>
                </c:pt>
                <c:pt idx="672">
                  <c:v>41771</c:v>
                </c:pt>
                <c:pt idx="673">
                  <c:v>41768</c:v>
                </c:pt>
                <c:pt idx="674">
                  <c:v>41767</c:v>
                </c:pt>
                <c:pt idx="675">
                  <c:v>41766</c:v>
                </c:pt>
                <c:pt idx="676">
                  <c:v>41761</c:v>
                </c:pt>
                <c:pt idx="677">
                  <c:v>41760</c:v>
                </c:pt>
                <c:pt idx="678">
                  <c:v>41759</c:v>
                </c:pt>
                <c:pt idx="679">
                  <c:v>41757</c:v>
                </c:pt>
                <c:pt idx="680">
                  <c:v>41754</c:v>
                </c:pt>
                <c:pt idx="681">
                  <c:v>41753</c:v>
                </c:pt>
                <c:pt idx="682">
                  <c:v>41752</c:v>
                </c:pt>
                <c:pt idx="683">
                  <c:v>41751</c:v>
                </c:pt>
                <c:pt idx="684">
                  <c:v>41750</c:v>
                </c:pt>
                <c:pt idx="685">
                  <c:v>41747</c:v>
                </c:pt>
                <c:pt idx="686">
                  <c:v>41746</c:v>
                </c:pt>
                <c:pt idx="687">
                  <c:v>41745</c:v>
                </c:pt>
                <c:pt idx="688">
                  <c:v>41744</c:v>
                </c:pt>
                <c:pt idx="689">
                  <c:v>41743</c:v>
                </c:pt>
                <c:pt idx="690">
                  <c:v>41740</c:v>
                </c:pt>
                <c:pt idx="691">
                  <c:v>41739</c:v>
                </c:pt>
                <c:pt idx="692">
                  <c:v>41738</c:v>
                </c:pt>
                <c:pt idx="693">
                  <c:v>41737</c:v>
                </c:pt>
                <c:pt idx="694">
                  <c:v>41736</c:v>
                </c:pt>
                <c:pt idx="695">
                  <c:v>41733</c:v>
                </c:pt>
                <c:pt idx="696">
                  <c:v>41732</c:v>
                </c:pt>
                <c:pt idx="697">
                  <c:v>41731</c:v>
                </c:pt>
                <c:pt idx="698">
                  <c:v>41730</c:v>
                </c:pt>
                <c:pt idx="699">
                  <c:v>41729</c:v>
                </c:pt>
                <c:pt idx="700">
                  <c:v>41726</c:v>
                </c:pt>
                <c:pt idx="701">
                  <c:v>41725</c:v>
                </c:pt>
                <c:pt idx="702">
                  <c:v>41724</c:v>
                </c:pt>
                <c:pt idx="703">
                  <c:v>41723</c:v>
                </c:pt>
                <c:pt idx="704">
                  <c:v>41722</c:v>
                </c:pt>
                <c:pt idx="705">
                  <c:v>41718</c:v>
                </c:pt>
                <c:pt idx="706">
                  <c:v>41717</c:v>
                </c:pt>
                <c:pt idx="707">
                  <c:v>41716</c:v>
                </c:pt>
                <c:pt idx="708">
                  <c:v>41715</c:v>
                </c:pt>
                <c:pt idx="709">
                  <c:v>41712</c:v>
                </c:pt>
                <c:pt idx="710">
                  <c:v>41711</c:v>
                </c:pt>
                <c:pt idx="711">
                  <c:v>41710</c:v>
                </c:pt>
                <c:pt idx="712">
                  <c:v>41709</c:v>
                </c:pt>
                <c:pt idx="713">
                  <c:v>41708</c:v>
                </c:pt>
                <c:pt idx="714">
                  <c:v>41705</c:v>
                </c:pt>
                <c:pt idx="715">
                  <c:v>41704</c:v>
                </c:pt>
                <c:pt idx="716">
                  <c:v>41703</c:v>
                </c:pt>
                <c:pt idx="717">
                  <c:v>41702</c:v>
                </c:pt>
                <c:pt idx="718">
                  <c:v>41701</c:v>
                </c:pt>
                <c:pt idx="719">
                  <c:v>41698</c:v>
                </c:pt>
                <c:pt idx="720">
                  <c:v>41697</c:v>
                </c:pt>
                <c:pt idx="721">
                  <c:v>41696</c:v>
                </c:pt>
                <c:pt idx="722">
                  <c:v>41695</c:v>
                </c:pt>
                <c:pt idx="723">
                  <c:v>41694</c:v>
                </c:pt>
                <c:pt idx="724">
                  <c:v>41691</c:v>
                </c:pt>
                <c:pt idx="725">
                  <c:v>41690</c:v>
                </c:pt>
                <c:pt idx="726">
                  <c:v>41689</c:v>
                </c:pt>
                <c:pt idx="727">
                  <c:v>41688</c:v>
                </c:pt>
                <c:pt idx="728">
                  <c:v>41687</c:v>
                </c:pt>
                <c:pt idx="729">
                  <c:v>41684</c:v>
                </c:pt>
                <c:pt idx="730">
                  <c:v>41683</c:v>
                </c:pt>
                <c:pt idx="731">
                  <c:v>41682</c:v>
                </c:pt>
                <c:pt idx="732">
                  <c:v>41680</c:v>
                </c:pt>
              </c:numCache>
            </c:numRef>
          </c:cat>
          <c:val>
            <c:numRef>
              <c:f>現物!$W$26:$W$758</c:f>
              <c:numCache>
                <c:formatCode>#,##0"円"</c:formatCode>
                <c:ptCount val="733"/>
                <c:pt idx="0">
                  <c:v>121284</c:v>
                </c:pt>
                <c:pt idx="1">
                  <c:v>121284</c:v>
                </c:pt>
                <c:pt idx="2">
                  <c:v>120906</c:v>
                </c:pt>
                <c:pt idx="3">
                  <c:v>120906</c:v>
                </c:pt>
                <c:pt idx="4">
                  <c:v>120906</c:v>
                </c:pt>
                <c:pt idx="5">
                  <c:v>120528</c:v>
                </c:pt>
                <c:pt idx="6">
                  <c:v>120528</c:v>
                </c:pt>
                <c:pt idx="7">
                  <c:v>120528</c:v>
                </c:pt>
                <c:pt idx="8">
                  <c:v>120150</c:v>
                </c:pt>
                <c:pt idx="9">
                  <c:v>120150</c:v>
                </c:pt>
                <c:pt idx="10">
                  <c:v>119772</c:v>
                </c:pt>
                <c:pt idx="11">
                  <c:v>119772</c:v>
                </c:pt>
                <c:pt idx="12">
                  <c:v>119394</c:v>
                </c:pt>
                <c:pt idx="13">
                  <c:v>119394</c:v>
                </c:pt>
                <c:pt idx="14">
                  <c:v>119016</c:v>
                </c:pt>
                <c:pt idx="15">
                  <c:v>119016</c:v>
                </c:pt>
                <c:pt idx="16">
                  <c:v>118638</c:v>
                </c:pt>
                <c:pt idx="17">
                  <c:v>118260</c:v>
                </c:pt>
                <c:pt idx="18">
                  <c:v>117882</c:v>
                </c:pt>
                <c:pt idx="19">
                  <c:v>117882</c:v>
                </c:pt>
                <c:pt idx="20">
                  <c:v>117504</c:v>
                </c:pt>
                <c:pt idx="21">
                  <c:v>117504</c:v>
                </c:pt>
                <c:pt idx="22">
                  <c:v>117126</c:v>
                </c:pt>
                <c:pt idx="23">
                  <c:v>117126</c:v>
                </c:pt>
                <c:pt idx="24">
                  <c:v>116748</c:v>
                </c:pt>
                <c:pt idx="25">
                  <c:v>116748</c:v>
                </c:pt>
                <c:pt idx="26">
                  <c:v>116370</c:v>
                </c:pt>
                <c:pt idx="27">
                  <c:v>116370</c:v>
                </c:pt>
                <c:pt idx="28">
                  <c:v>115992</c:v>
                </c:pt>
                <c:pt idx="29">
                  <c:v>115614</c:v>
                </c:pt>
                <c:pt idx="30">
                  <c:v>115614</c:v>
                </c:pt>
                <c:pt idx="31">
                  <c:v>115236</c:v>
                </c:pt>
                <c:pt idx="32">
                  <c:v>115236</c:v>
                </c:pt>
                <c:pt idx="33">
                  <c:v>115236</c:v>
                </c:pt>
                <c:pt idx="34">
                  <c:v>115236</c:v>
                </c:pt>
                <c:pt idx="35">
                  <c:v>115236</c:v>
                </c:pt>
                <c:pt idx="36">
                  <c:v>115236</c:v>
                </c:pt>
                <c:pt idx="37">
                  <c:v>115236</c:v>
                </c:pt>
                <c:pt idx="38">
                  <c:v>115236</c:v>
                </c:pt>
                <c:pt idx="39">
                  <c:v>115236</c:v>
                </c:pt>
                <c:pt idx="40">
                  <c:v>115236</c:v>
                </c:pt>
                <c:pt idx="41">
                  <c:v>115236</c:v>
                </c:pt>
                <c:pt idx="42">
                  <c:v>115236</c:v>
                </c:pt>
                <c:pt idx="43">
                  <c:v>115236</c:v>
                </c:pt>
                <c:pt idx="44">
                  <c:v>115236</c:v>
                </c:pt>
                <c:pt idx="45">
                  <c:v>115236</c:v>
                </c:pt>
                <c:pt idx="46">
                  <c:v>114858</c:v>
                </c:pt>
                <c:pt idx="47">
                  <c:v>114480</c:v>
                </c:pt>
                <c:pt idx="48">
                  <c:v>114480</c:v>
                </c:pt>
                <c:pt idx="49">
                  <c:v>114102</c:v>
                </c:pt>
                <c:pt idx="50">
                  <c:v>113724</c:v>
                </c:pt>
                <c:pt idx="51">
                  <c:v>113724</c:v>
                </c:pt>
                <c:pt idx="52">
                  <c:v>113724</c:v>
                </c:pt>
                <c:pt idx="53">
                  <c:v>113724</c:v>
                </c:pt>
                <c:pt idx="54">
                  <c:v>113724</c:v>
                </c:pt>
                <c:pt idx="55">
                  <c:v>113724</c:v>
                </c:pt>
                <c:pt idx="56">
                  <c:v>113724</c:v>
                </c:pt>
                <c:pt idx="57">
                  <c:v>113724</c:v>
                </c:pt>
                <c:pt idx="58">
                  <c:v>113724</c:v>
                </c:pt>
                <c:pt idx="59">
                  <c:v>113724</c:v>
                </c:pt>
                <c:pt idx="60">
                  <c:v>113346</c:v>
                </c:pt>
                <c:pt idx="61">
                  <c:v>113346</c:v>
                </c:pt>
                <c:pt idx="62">
                  <c:v>112968</c:v>
                </c:pt>
                <c:pt idx="63">
                  <c:v>112968</c:v>
                </c:pt>
                <c:pt idx="64">
                  <c:v>112968</c:v>
                </c:pt>
                <c:pt idx="65">
                  <c:v>112968</c:v>
                </c:pt>
                <c:pt idx="66">
                  <c:v>112590</c:v>
                </c:pt>
                <c:pt idx="67">
                  <c:v>112212</c:v>
                </c:pt>
                <c:pt idx="68">
                  <c:v>111834</c:v>
                </c:pt>
                <c:pt idx="69">
                  <c:v>111456</c:v>
                </c:pt>
                <c:pt idx="70">
                  <c:v>111456</c:v>
                </c:pt>
                <c:pt idx="71">
                  <c:v>111456</c:v>
                </c:pt>
                <c:pt idx="72">
                  <c:v>111078</c:v>
                </c:pt>
                <c:pt idx="73">
                  <c:v>110700</c:v>
                </c:pt>
                <c:pt idx="74">
                  <c:v>110322</c:v>
                </c:pt>
                <c:pt idx="75">
                  <c:v>109944</c:v>
                </c:pt>
                <c:pt idx="76">
                  <c:v>109566</c:v>
                </c:pt>
                <c:pt idx="77">
                  <c:v>109188</c:v>
                </c:pt>
                <c:pt idx="78">
                  <c:v>108810</c:v>
                </c:pt>
                <c:pt idx="79">
                  <c:v>108432</c:v>
                </c:pt>
                <c:pt idx="80">
                  <c:v>108432</c:v>
                </c:pt>
                <c:pt idx="81">
                  <c:v>108432</c:v>
                </c:pt>
                <c:pt idx="82">
                  <c:v>108432</c:v>
                </c:pt>
                <c:pt idx="83">
                  <c:v>108054</c:v>
                </c:pt>
                <c:pt idx="84">
                  <c:v>107676</c:v>
                </c:pt>
                <c:pt idx="85">
                  <c:v>107298</c:v>
                </c:pt>
                <c:pt idx="86">
                  <c:v>107298</c:v>
                </c:pt>
                <c:pt idx="87">
                  <c:v>107298</c:v>
                </c:pt>
                <c:pt idx="88">
                  <c:v>106920</c:v>
                </c:pt>
                <c:pt idx="89">
                  <c:v>106920</c:v>
                </c:pt>
                <c:pt idx="90">
                  <c:v>106920</c:v>
                </c:pt>
                <c:pt idx="91">
                  <c:v>106920</c:v>
                </c:pt>
                <c:pt idx="92">
                  <c:v>106542</c:v>
                </c:pt>
                <c:pt idx="93">
                  <c:v>106542</c:v>
                </c:pt>
                <c:pt idx="94">
                  <c:v>106542</c:v>
                </c:pt>
                <c:pt idx="95">
                  <c:v>106542</c:v>
                </c:pt>
                <c:pt idx="96">
                  <c:v>106164</c:v>
                </c:pt>
                <c:pt idx="97">
                  <c:v>105786</c:v>
                </c:pt>
                <c:pt idx="98">
                  <c:v>105786</c:v>
                </c:pt>
                <c:pt idx="99">
                  <c:v>105408</c:v>
                </c:pt>
                <c:pt idx="100">
                  <c:v>105408</c:v>
                </c:pt>
                <c:pt idx="101">
                  <c:v>105030</c:v>
                </c:pt>
                <c:pt idx="102">
                  <c:v>104652</c:v>
                </c:pt>
                <c:pt idx="103">
                  <c:v>104652</c:v>
                </c:pt>
                <c:pt idx="104">
                  <c:v>104652</c:v>
                </c:pt>
                <c:pt idx="105">
                  <c:v>104652</c:v>
                </c:pt>
                <c:pt idx="106">
                  <c:v>104652</c:v>
                </c:pt>
                <c:pt idx="107">
                  <c:v>104274</c:v>
                </c:pt>
                <c:pt idx="108">
                  <c:v>103896</c:v>
                </c:pt>
                <c:pt idx="109">
                  <c:v>103896</c:v>
                </c:pt>
                <c:pt idx="110">
                  <c:v>103518</c:v>
                </c:pt>
                <c:pt idx="111">
                  <c:v>103140</c:v>
                </c:pt>
                <c:pt idx="112">
                  <c:v>103140</c:v>
                </c:pt>
                <c:pt idx="113">
                  <c:v>103140</c:v>
                </c:pt>
                <c:pt idx="114">
                  <c:v>102762</c:v>
                </c:pt>
                <c:pt idx="115">
                  <c:v>102384</c:v>
                </c:pt>
                <c:pt idx="116">
                  <c:v>102384</c:v>
                </c:pt>
                <c:pt idx="117">
                  <c:v>102006</c:v>
                </c:pt>
                <c:pt idx="118">
                  <c:v>101628</c:v>
                </c:pt>
                <c:pt idx="119">
                  <c:v>101628</c:v>
                </c:pt>
                <c:pt idx="120">
                  <c:v>101628</c:v>
                </c:pt>
                <c:pt idx="121">
                  <c:v>101628</c:v>
                </c:pt>
                <c:pt idx="122">
                  <c:v>101250</c:v>
                </c:pt>
                <c:pt idx="123">
                  <c:v>100872</c:v>
                </c:pt>
                <c:pt idx="124">
                  <c:v>100872</c:v>
                </c:pt>
                <c:pt idx="125">
                  <c:v>100872</c:v>
                </c:pt>
                <c:pt idx="126">
                  <c:v>100494</c:v>
                </c:pt>
                <c:pt idx="127">
                  <c:v>100116</c:v>
                </c:pt>
                <c:pt idx="128">
                  <c:v>99738</c:v>
                </c:pt>
                <c:pt idx="129">
                  <c:v>99360</c:v>
                </c:pt>
                <c:pt idx="130">
                  <c:v>98982</c:v>
                </c:pt>
                <c:pt idx="131">
                  <c:v>98604</c:v>
                </c:pt>
                <c:pt idx="132">
                  <c:v>98226</c:v>
                </c:pt>
                <c:pt idx="133">
                  <c:v>97848</c:v>
                </c:pt>
                <c:pt idx="134">
                  <c:v>97848</c:v>
                </c:pt>
                <c:pt idx="135">
                  <c:v>97848</c:v>
                </c:pt>
                <c:pt idx="136">
                  <c:v>97848</c:v>
                </c:pt>
                <c:pt idx="137">
                  <c:v>97848</c:v>
                </c:pt>
                <c:pt idx="138">
                  <c:v>97848</c:v>
                </c:pt>
                <c:pt idx="139">
                  <c:v>97470</c:v>
                </c:pt>
                <c:pt idx="140">
                  <c:v>97092</c:v>
                </c:pt>
                <c:pt idx="141">
                  <c:v>96714</c:v>
                </c:pt>
                <c:pt idx="142">
                  <c:v>96336</c:v>
                </c:pt>
                <c:pt idx="143">
                  <c:v>95958</c:v>
                </c:pt>
                <c:pt idx="144">
                  <c:v>95958</c:v>
                </c:pt>
                <c:pt idx="145">
                  <c:v>95580</c:v>
                </c:pt>
                <c:pt idx="146">
                  <c:v>95580</c:v>
                </c:pt>
                <c:pt idx="147">
                  <c:v>95202</c:v>
                </c:pt>
                <c:pt idx="148">
                  <c:v>95202</c:v>
                </c:pt>
                <c:pt idx="149">
                  <c:v>94824</c:v>
                </c:pt>
                <c:pt idx="150">
                  <c:v>94824</c:v>
                </c:pt>
                <c:pt idx="151">
                  <c:v>94824</c:v>
                </c:pt>
                <c:pt idx="152">
                  <c:v>94446</c:v>
                </c:pt>
                <c:pt idx="153">
                  <c:v>94068</c:v>
                </c:pt>
                <c:pt idx="154">
                  <c:v>94068</c:v>
                </c:pt>
                <c:pt idx="155">
                  <c:v>94068</c:v>
                </c:pt>
                <c:pt idx="156">
                  <c:v>94068</c:v>
                </c:pt>
                <c:pt idx="157">
                  <c:v>93690</c:v>
                </c:pt>
                <c:pt idx="158">
                  <c:v>93690</c:v>
                </c:pt>
                <c:pt idx="159">
                  <c:v>93690</c:v>
                </c:pt>
                <c:pt idx="160">
                  <c:v>93690</c:v>
                </c:pt>
                <c:pt idx="161">
                  <c:v>93312</c:v>
                </c:pt>
                <c:pt idx="162">
                  <c:v>93312</c:v>
                </c:pt>
                <c:pt idx="163">
                  <c:v>92934</c:v>
                </c:pt>
                <c:pt idx="164">
                  <c:v>92556</c:v>
                </c:pt>
                <c:pt idx="165">
                  <c:v>92178</c:v>
                </c:pt>
                <c:pt idx="166">
                  <c:v>91800</c:v>
                </c:pt>
                <c:pt idx="167">
                  <c:v>91800</c:v>
                </c:pt>
                <c:pt idx="168">
                  <c:v>91800</c:v>
                </c:pt>
                <c:pt idx="169">
                  <c:v>91800</c:v>
                </c:pt>
                <c:pt idx="170">
                  <c:v>91800</c:v>
                </c:pt>
                <c:pt idx="171">
                  <c:v>91800</c:v>
                </c:pt>
                <c:pt idx="172">
                  <c:v>91800</c:v>
                </c:pt>
                <c:pt idx="173">
                  <c:v>91422</c:v>
                </c:pt>
                <c:pt idx="174">
                  <c:v>91044</c:v>
                </c:pt>
                <c:pt idx="175">
                  <c:v>91044</c:v>
                </c:pt>
                <c:pt idx="176">
                  <c:v>91044</c:v>
                </c:pt>
                <c:pt idx="177">
                  <c:v>91044</c:v>
                </c:pt>
                <c:pt idx="178">
                  <c:v>90666</c:v>
                </c:pt>
                <c:pt idx="179">
                  <c:v>90288</c:v>
                </c:pt>
                <c:pt idx="180">
                  <c:v>89910</c:v>
                </c:pt>
                <c:pt idx="181">
                  <c:v>89532</c:v>
                </c:pt>
                <c:pt idx="182">
                  <c:v>89532</c:v>
                </c:pt>
                <c:pt idx="183">
                  <c:v>89532</c:v>
                </c:pt>
                <c:pt idx="184">
                  <c:v>89154</c:v>
                </c:pt>
                <c:pt idx="185">
                  <c:v>89154</c:v>
                </c:pt>
                <c:pt idx="186">
                  <c:v>88776</c:v>
                </c:pt>
                <c:pt idx="187">
                  <c:v>88776</c:v>
                </c:pt>
                <c:pt idx="188">
                  <c:v>88398</c:v>
                </c:pt>
                <c:pt idx="189">
                  <c:v>88020</c:v>
                </c:pt>
                <c:pt idx="190">
                  <c:v>88020</c:v>
                </c:pt>
                <c:pt idx="191">
                  <c:v>88020</c:v>
                </c:pt>
                <c:pt idx="192">
                  <c:v>88020</c:v>
                </c:pt>
                <c:pt idx="193">
                  <c:v>88020</c:v>
                </c:pt>
                <c:pt idx="194">
                  <c:v>87642</c:v>
                </c:pt>
                <c:pt idx="195">
                  <c:v>87642</c:v>
                </c:pt>
                <c:pt idx="196">
                  <c:v>87264</c:v>
                </c:pt>
                <c:pt idx="197">
                  <c:v>87264</c:v>
                </c:pt>
                <c:pt idx="198">
                  <c:v>87264</c:v>
                </c:pt>
                <c:pt idx="199">
                  <c:v>87264</c:v>
                </c:pt>
                <c:pt idx="200">
                  <c:v>87264</c:v>
                </c:pt>
                <c:pt idx="201">
                  <c:v>86886</c:v>
                </c:pt>
                <c:pt idx="202">
                  <c:v>86886</c:v>
                </c:pt>
                <c:pt idx="203">
                  <c:v>86886</c:v>
                </c:pt>
                <c:pt idx="204">
                  <c:v>86886</c:v>
                </c:pt>
                <c:pt idx="205">
                  <c:v>86886</c:v>
                </c:pt>
                <c:pt idx="206">
                  <c:v>86508</c:v>
                </c:pt>
                <c:pt idx="207">
                  <c:v>86130</c:v>
                </c:pt>
                <c:pt idx="208">
                  <c:v>86130</c:v>
                </c:pt>
                <c:pt idx="209">
                  <c:v>85752</c:v>
                </c:pt>
                <c:pt idx="210">
                  <c:v>85374</c:v>
                </c:pt>
                <c:pt idx="211">
                  <c:v>85374</c:v>
                </c:pt>
                <c:pt idx="212">
                  <c:v>84996</c:v>
                </c:pt>
                <c:pt idx="213">
                  <c:v>84996</c:v>
                </c:pt>
                <c:pt idx="214">
                  <c:v>84618</c:v>
                </c:pt>
                <c:pt idx="215">
                  <c:v>84240</c:v>
                </c:pt>
                <c:pt idx="216">
                  <c:v>83862</c:v>
                </c:pt>
                <c:pt idx="217">
                  <c:v>83862</c:v>
                </c:pt>
                <c:pt idx="218">
                  <c:v>83484</c:v>
                </c:pt>
                <c:pt idx="219">
                  <c:v>83484</c:v>
                </c:pt>
                <c:pt idx="220">
                  <c:v>83484</c:v>
                </c:pt>
                <c:pt idx="221">
                  <c:v>83106</c:v>
                </c:pt>
                <c:pt idx="222">
                  <c:v>83106</c:v>
                </c:pt>
                <c:pt idx="223">
                  <c:v>83106</c:v>
                </c:pt>
                <c:pt idx="224">
                  <c:v>82728</c:v>
                </c:pt>
                <c:pt idx="225">
                  <c:v>82728</c:v>
                </c:pt>
                <c:pt idx="226">
                  <c:v>82728</c:v>
                </c:pt>
                <c:pt idx="227">
                  <c:v>82350</c:v>
                </c:pt>
                <c:pt idx="228">
                  <c:v>82350</c:v>
                </c:pt>
                <c:pt idx="229">
                  <c:v>81972</c:v>
                </c:pt>
                <c:pt idx="230">
                  <c:v>81972</c:v>
                </c:pt>
                <c:pt idx="231">
                  <c:v>81972</c:v>
                </c:pt>
                <c:pt idx="232">
                  <c:v>81972</c:v>
                </c:pt>
                <c:pt idx="233">
                  <c:v>81594</c:v>
                </c:pt>
                <c:pt idx="234">
                  <c:v>81594</c:v>
                </c:pt>
                <c:pt idx="235">
                  <c:v>81216</c:v>
                </c:pt>
                <c:pt idx="236">
                  <c:v>81216</c:v>
                </c:pt>
                <c:pt idx="237">
                  <c:v>81216</c:v>
                </c:pt>
                <c:pt idx="238">
                  <c:v>81216</c:v>
                </c:pt>
                <c:pt idx="239">
                  <c:v>80838</c:v>
                </c:pt>
                <c:pt idx="240">
                  <c:v>80838</c:v>
                </c:pt>
                <c:pt idx="241">
                  <c:v>80838</c:v>
                </c:pt>
                <c:pt idx="242">
                  <c:v>80838</c:v>
                </c:pt>
                <c:pt idx="243">
                  <c:v>80838</c:v>
                </c:pt>
                <c:pt idx="244">
                  <c:v>80460</c:v>
                </c:pt>
                <c:pt idx="245">
                  <c:v>80082</c:v>
                </c:pt>
                <c:pt idx="246">
                  <c:v>80082</c:v>
                </c:pt>
                <c:pt idx="247">
                  <c:v>80082</c:v>
                </c:pt>
                <c:pt idx="248">
                  <c:v>79704</c:v>
                </c:pt>
                <c:pt idx="249">
                  <c:v>79704</c:v>
                </c:pt>
                <c:pt idx="250">
                  <c:v>79704</c:v>
                </c:pt>
                <c:pt idx="251">
                  <c:v>79326</c:v>
                </c:pt>
                <c:pt idx="252">
                  <c:v>78948</c:v>
                </c:pt>
                <c:pt idx="253">
                  <c:v>78948</c:v>
                </c:pt>
                <c:pt idx="254">
                  <c:v>78570</c:v>
                </c:pt>
                <c:pt idx="255">
                  <c:v>78570</c:v>
                </c:pt>
                <c:pt idx="256">
                  <c:v>78570</c:v>
                </c:pt>
                <c:pt idx="257">
                  <c:v>78570</c:v>
                </c:pt>
                <c:pt idx="258">
                  <c:v>78192</c:v>
                </c:pt>
                <c:pt idx="259">
                  <c:v>77814</c:v>
                </c:pt>
                <c:pt idx="260">
                  <c:v>77436</c:v>
                </c:pt>
                <c:pt idx="261">
                  <c:v>77058</c:v>
                </c:pt>
                <c:pt idx="262">
                  <c:v>77058</c:v>
                </c:pt>
                <c:pt idx="263">
                  <c:v>77058</c:v>
                </c:pt>
                <c:pt idx="264">
                  <c:v>76680</c:v>
                </c:pt>
                <c:pt idx="265">
                  <c:v>76302</c:v>
                </c:pt>
                <c:pt idx="266">
                  <c:v>76302</c:v>
                </c:pt>
                <c:pt idx="267">
                  <c:v>75924</c:v>
                </c:pt>
                <c:pt idx="268">
                  <c:v>75924</c:v>
                </c:pt>
                <c:pt idx="269">
                  <c:v>75924</c:v>
                </c:pt>
                <c:pt idx="270">
                  <c:v>75546</c:v>
                </c:pt>
                <c:pt idx="271">
                  <c:v>75168</c:v>
                </c:pt>
                <c:pt idx="272">
                  <c:v>75168</c:v>
                </c:pt>
                <c:pt idx="273">
                  <c:v>74790</c:v>
                </c:pt>
                <c:pt idx="274">
                  <c:v>74412</c:v>
                </c:pt>
                <c:pt idx="275">
                  <c:v>74412</c:v>
                </c:pt>
                <c:pt idx="276">
                  <c:v>74412</c:v>
                </c:pt>
                <c:pt idx="277">
                  <c:v>74034</c:v>
                </c:pt>
                <c:pt idx="278">
                  <c:v>74034</c:v>
                </c:pt>
                <c:pt idx="279">
                  <c:v>73656</c:v>
                </c:pt>
                <c:pt idx="280">
                  <c:v>73278</c:v>
                </c:pt>
                <c:pt idx="281">
                  <c:v>73278</c:v>
                </c:pt>
                <c:pt idx="282">
                  <c:v>73278</c:v>
                </c:pt>
                <c:pt idx="283">
                  <c:v>72900</c:v>
                </c:pt>
                <c:pt idx="284">
                  <c:v>72522</c:v>
                </c:pt>
                <c:pt idx="285">
                  <c:v>72522</c:v>
                </c:pt>
                <c:pt idx="286">
                  <c:v>72144</c:v>
                </c:pt>
                <c:pt idx="287">
                  <c:v>72144</c:v>
                </c:pt>
                <c:pt idx="288">
                  <c:v>71496</c:v>
                </c:pt>
                <c:pt idx="289">
                  <c:v>71496</c:v>
                </c:pt>
                <c:pt idx="290">
                  <c:v>71118</c:v>
                </c:pt>
                <c:pt idx="291">
                  <c:v>70470</c:v>
                </c:pt>
                <c:pt idx="292">
                  <c:v>69822</c:v>
                </c:pt>
                <c:pt idx="293">
                  <c:v>69174</c:v>
                </c:pt>
                <c:pt idx="294">
                  <c:v>68526</c:v>
                </c:pt>
                <c:pt idx="295">
                  <c:v>68526</c:v>
                </c:pt>
                <c:pt idx="296">
                  <c:v>68526</c:v>
                </c:pt>
                <c:pt idx="297">
                  <c:v>68526</c:v>
                </c:pt>
                <c:pt idx="298">
                  <c:v>67878</c:v>
                </c:pt>
                <c:pt idx="299">
                  <c:v>67230</c:v>
                </c:pt>
                <c:pt idx="300">
                  <c:v>67230</c:v>
                </c:pt>
                <c:pt idx="301">
                  <c:v>67230</c:v>
                </c:pt>
                <c:pt idx="302">
                  <c:v>67230</c:v>
                </c:pt>
                <c:pt idx="303">
                  <c:v>67230</c:v>
                </c:pt>
                <c:pt idx="304">
                  <c:v>67230</c:v>
                </c:pt>
                <c:pt idx="305">
                  <c:v>67230</c:v>
                </c:pt>
                <c:pt idx="306">
                  <c:v>66852</c:v>
                </c:pt>
                <c:pt idx="307">
                  <c:v>66474</c:v>
                </c:pt>
                <c:pt idx="308">
                  <c:v>66474</c:v>
                </c:pt>
                <c:pt idx="309">
                  <c:v>66474</c:v>
                </c:pt>
                <c:pt idx="310">
                  <c:v>66096</c:v>
                </c:pt>
                <c:pt idx="311">
                  <c:v>65718</c:v>
                </c:pt>
                <c:pt idx="312">
                  <c:v>65718</c:v>
                </c:pt>
                <c:pt idx="313">
                  <c:v>65718</c:v>
                </c:pt>
                <c:pt idx="314">
                  <c:v>65718</c:v>
                </c:pt>
                <c:pt idx="315">
                  <c:v>65718</c:v>
                </c:pt>
                <c:pt idx="316">
                  <c:v>65718</c:v>
                </c:pt>
                <c:pt idx="317">
                  <c:v>65718</c:v>
                </c:pt>
                <c:pt idx="318">
                  <c:v>65340</c:v>
                </c:pt>
                <c:pt idx="319">
                  <c:v>65340</c:v>
                </c:pt>
                <c:pt idx="320">
                  <c:v>65340</c:v>
                </c:pt>
                <c:pt idx="321">
                  <c:v>64962</c:v>
                </c:pt>
                <c:pt idx="322">
                  <c:v>64962</c:v>
                </c:pt>
                <c:pt idx="323">
                  <c:v>64962</c:v>
                </c:pt>
                <c:pt idx="324">
                  <c:v>64962</c:v>
                </c:pt>
                <c:pt idx="325">
                  <c:v>64962</c:v>
                </c:pt>
                <c:pt idx="326">
                  <c:v>64962</c:v>
                </c:pt>
                <c:pt idx="327">
                  <c:v>64962</c:v>
                </c:pt>
                <c:pt idx="328">
                  <c:v>64962</c:v>
                </c:pt>
                <c:pt idx="329">
                  <c:v>64584</c:v>
                </c:pt>
                <c:pt idx="330">
                  <c:v>64206</c:v>
                </c:pt>
                <c:pt idx="331">
                  <c:v>64206</c:v>
                </c:pt>
                <c:pt idx="332">
                  <c:v>63828</c:v>
                </c:pt>
                <c:pt idx="333">
                  <c:v>63828</c:v>
                </c:pt>
                <c:pt idx="334">
                  <c:v>63450</c:v>
                </c:pt>
                <c:pt idx="335">
                  <c:v>63450</c:v>
                </c:pt>
                <c:pt idx="336">
                  <c:v>63450</c:v>
                </c:pt>
                <c:pt idx="337">
                  <c:v>63450</c:v>
                </c:pt>
                <c:pt idx="338">
                  <c:v>63072</c:v>
                </c:pt>
                <c:pt idx="339">
                  <c:v>62694</c:v>
                </c:pt>
                <c:pt idx="340">
                  <c:v>62694</c:v>
                </c:pt>
                <c:pt idx="341">
                  <c:v>62694</c:v>
                </c:pt>
                <c:pt idx="342">
                  <c:v>62316</c:v>
                </c:pt>
                <c:pt idx="343">
                  <c:v>62316</c:v>
                </c:pt>
                <c:pt idx="344">
                  <c:v>61938</c:v>
                </c:pt>
                <c:pt idx="345">
                  <c:v>61560</c:v>
                </c:pt>
                <c:pt idx="346">
                  <c:v>61560</c:v>
                </c:pt>
                <c:pt idx="347">
                  <c:v>61560</c:v>
                </c:pt>
                <c:pt idx="348">
                  <c:v>61182</c:v>
                </c:pt>
                <c:pt idx="349">
                  <c:v>61182</c:v>
                </c:pt>
                <c:pt idx="350">
                  <c:v>61182</c:v>
                </c:pt>
                <c:pt idx="351">
                  <c:v>60804</c:v>
                </c:pt>
                <c:pt idx="352">
                  <c:v>60804</c:v>
                </c:pt>
                <c:pt idx="353">
                  <c:v>60804</c:v>
                </c:pt>
                <c:pt idx="354">
                  <c:v>60804</c:v>
                </c:pt>
                <c:pt idx="355">
                  <c:v>60156</c:v>
                </c:pt>
                <c:pt idx="356">
                  <c:v>60156</c:v>
                </c:pt>
                <c:pt idx="357">
                  <c:v>60156</c:v>
                </c:pt>
                <c:pt idx="358">
                  <c:v>59508</c:v>
                </c:pt>
                <c:pt idx="359">
                  <c:v>59508</c:v>
                </c:pt>
                <c:pt idx="360">
                  <c:v>59508</c:v>
                </c:pt>
                <c:pt idx="361">
                  <c:v>58860</c:v>
                </c:pt>
                <c:pt idx="362">
                  <c:v>58860</c:v>
                </c:pt>
                <c:pt idx="363">
                  <c:v>58212</c:v>
                </c:pt>
                <c:pt idx="364">
                  <c:v>57564</c:v>
                </c:pt>
                <c:pt idx="365">
                  <c:v>56916</c:v>
                </c:pt>
                <c:pt idx="366">
                  <c:v>56916</c:v>
                </c:pt>
                <c:pt idx="367">
                  <c:v>56268</c:v>
                </c:pt>
                <c:pt idx="368">
                  <c:v>56268</c:v>
                </c:pt>
                <c:pt idx="369">
                  <c:v>56268</c:v>
                </c:pt>
                <c:pt idx="370">
                  <c:v>56268</c:v>
                </c:pt>
                <c:pt idx="371">
                  <c:v>55620</c:v>
                </c:pt>
                <c:pt idx="372">
                  <c:v>55620</c:v>
                </c:pt>
                <c:pt idx="373">
                  <c:v>55620</c:v>
                </c:pt>
                <c:pt idx="374">
                  <c:v>55620</c:v>
                </c:pt>
                <c:pt idx="375">
                  <c:v>55620</c:v>
                </c:pt>
                <c:pt idx="376">
                  <c:v>54972</c:v>
                </c:pt>
                <c:pt idx="377">
                  <c:v>54972</c:v>
                </c:pt>
                <c:pt idx="378">
                  <c:v>54972</c:v>
                </c:pt>
                <c:pt idx="379">
                  <c:v>54972</c:v>
                </c:pt>
                <c:pt idx="380">
                  <c:v>54972</c:v>
                </c:pt>
                <c:pt idx="381">
                  <c:v>54972</c:v>
                </c:pt>
                <c:pt idx="382">
                  <c:v>54972</c:v>
                </c:pt>
                <c:pt idx="383">
                  <c:v>54324</c:v>
                </c:pt>
                <c:pt idx="384">
                  <c:v>54324</c:v>
                </c:pt>
                <c:pt idx="385">
                  <c:v>53676</c:v>
                </c:pt>
                <c:pt idx="386">
                  <c:v>53028</c:v>
                </c:pt>
                <c:pt idx="387">
                  <c:v>52380</c:v>
                </c:pt>
                <c:pt idx="388">
                  <c:v>52380</c:v>
                </c:pt>
                <c:pt idx="389">
                  <c:v>52380</c:v>
                </c:pt>
                <c:pt idx="390">
                  <c:v>52380</c:v>
                </c:pt>
                <c:pt idx="391">
                  <c:v>51732</c:v>
                </c:pt>
                <c:pt idx="392">
                  <c:v>51084</c:v>
                </c:pt>
                <c:pt idx="393">
                  <c:v>50436</c:v>
                </c:pt>
                <c:pt idx="394">
                  <c:v>49788</c:v>
                </c:pt>
                <c:pt idx="395">
                  <c:v>49788</c:v>
                </c:pt>
                <c:pt idx="396">
                  <c:v>49788</c:v>
                </c:pt>
                <c:pt idx="397">
                  <c:v>49140</c:v>
                </c:pt>
                <c:pt idx="398">
                  <c:v>49140</c:v>
                </c:pt>
                <c:pt idx="399">
                  <c:v>49140</c:v>
                </c:pt>
                <c:pt idx="400">
                  <c:v>49140</c:v>
                </c:pt>
                <c:pt idx="401">
                  <c:v>48492</c:v>
                </c:pt>
                <c:pt idx="402">
                  <c:v>48492</c:v>
                </c:pt>
                <c:pt idx="403">
                  <c:v>48492</c:v>
                </c:pt>
                <c:pt idx="404">
                  <c:v>47844</c:v>
                </c:pt>
                <c:pt idx="405">
                  <c:v>47844</c:v>
                </c:pt>
                <c:pt idx="406">
                  <c:v>47196</c:v>
                </c:pt>
                <c:pt idx="407">
                  <c:v>46548</c:v>
                </c:pt>
                <c:pt idx="408">
                  <c:v>45900</c:v>
                </c:pt>
                <c:pt idx="409">
                  <c:v>45252</c:v>
                </c:pt>
                <c:pt idx="410">
                  <c:v>44604</c:v>
                </c:pt>
                <c:pt idx="411">
                  <c:v>44604</c:v>
                </c:pt>
                <c:pt idx="412">
                  <c:v>44604</c:v>
                </c:pt>
                <c:pt idx="413">
                  <c:v>44604</c:v>
                </c:pt>
                <c:pt idx="414">
                  <c:v>44604</c:v>
                </c:pt>
                <c:pt idx="415">
                  <c:v>44604</c:v>
                </c:pt>
                <c:pt idx="416">
                  <c:v>44604</c:v>
                </c:pt>
                <c:pt idx="417">
                  <c:v>44604</c:v>
                </c:pt>
                <c:pt idx="418">
                  <c:v>44604</c:v>
                </c:pt>
                <c:pt idx="419">
                  <c:v>44604</c:v>
                </c:pt>
                <c:pt idx="420">
                  <c:v>44604</c:v>
                </c:pt>
                <c:pt idx="421">
                  <c:v>44604</c:v>
                </c:pt>
                <c:pt idx="422">
                  <c:v>44604</c:v>
                </c:pt>
                <c:pt idx="423">
                  <c:v>44226</c:v>
                </c:pt>
                <c:pt idx="424">
                  <c:v>43848</c:v>
                </c:pt>
                <c:pt idx="425">
                  <c:v>43470</c:v>
                </c:pt>
                <c:pt idx="426">
                  <c:v>43092</c:v>
                </c:pt>
                <c:pt idx="427">
                  <c:v>43092</c:v>
                </c:pt>
                <c:pt idx="428">
                  <c:v>43092</c:v>
                </c:pt>
                <c:pt idx="429">
                  <c:v>42714</c:v>
                </c:pt>
                <c:pt idx="430">
                  <c:v>42714</c:v>
                </c:pt>
                <c:pt idx="431">
                  <c:v>42336</c:v>
                </c:pt>
                <c:pt idx="432">
                  <c:v>41958</c:v>
                </c:pt>
                <c:pt idx="433">
                  <c:v>41580</c:v>
                </c:pt>
                <c:pt idx="434">
                  <c:v>41580</c:v>
                </c:pt>
                <c:pt idx="435">
                  <c:v>41580</c:v>
                </c:pt>
                <c:pt idx="436">
                  <c:v>41580</c:v>
                </c:pt>
                <c:pt idx="437">
                  <c:v>41580</c:v>
                </c:pt>
                <c:pt idx="438">
                  <c:v>41580</c:v>
                </c:pt>
                <c:pt idx="439">
                  <c:v>41580</c:v>
                </c:pt>
                <c:pt idx="440">
                  <c:v>41580</c:v>
                </c:pt>
                <c:pt idx="441">
                  <c:v>41580</c:v>
                </c:pt>
                <c:pt idx="442">
                  <c:v>41202</c:v>
                </c:pt>
                <c:pt idx="443">
                  <c:v>41202</c:v>
                </c:pt>
                <c:pt idx="444">
                  <c:v>41202</c:v>
                </c:pt>
                <c:pt idx="445">
                  <c:v>40824</c:v>
                </c:pt>
                <c:pt idx="446">
                  <c:v>40824</c:v>
                </c:pt>
                <c:pt idx="447">
                  <c:v>40446</c:v>
                </c:pt>
                <c:pt idx="448">
                  <c:v>40446</c:v>
                </c:pt>
                <c:pt idx="449">
                  <c:v>40068</c:v>
                </c:pt>
                <c:pt idx="450">
                  <c:v>39690</c:v>
                </c:pt>
                <c:pt idx="451">
                  <c:v>39312</c:v>
                </c:pt>
                <c:pt idx="452">
                  <c:v>38934</c:v>
                </c:pt>
                <c:pt idx="453">
                  <c:v>38934</c:v>
                </c:pt>
                <c:pt idx="454">
                  <c:v>38934</c:v>
                </c:pt>
                <c:pt idx="455">
                  <c:v>38934</c:v>
                </c:pt>
                <c:pt idx="456">
                  <c:v>38934</c:v>
                </c:pt>
                <c:pt idx="457">
                  <c:v>38556</c:v>
                </c:pt>
                <c:pt idx="458">
                  <c:v>38556</c:v>
                </c:pt>
                <c:pt idx="459">
                  <c:v>38178</c:v>
                </c:pt>
                <c:pt idx="460">
                  <c:v>38178</c:v>
                </c:pt>
                <c:pt idx="461">
                  <c:v>37800</c:v>
                </c:pt>
                <c:pt idx="462">
                  <c:v>37800</c:v>
                </c:pt>
                <c:pt idx="463">
                  <c:v>37800</c:v>
                </c:pt>
                <c:pt idx="464">
                  <c:v>37800</c:v>
                </c:pt>
                <c:pt idx="465">
                  <c:v>37422</c:v>
                </c:pt>
                <c:pt idx="466">
                  <c:v>37044</c:v>
                </c:pt>
                <c:pt idx="467">
                  <c:v>37044</c:v>
                </c:pt>
                <c:pt idx="468">
                  <c:v>37044</c:v>
                </c:pt>
                <c:pt idx="469">
                  <c:v>37044</c:v>
                </c:pt>
                <c:pt idx="470">
                  <c:v>36666</c:v>
                </c:pt>
                <c:pt idx="471">
                  <c:v>36666</c:v>
                </c:pt>
                <c:pt idx="472">
                  <c:v>36288</c:v>
                </c:pt>
                <c:pt idx="473">
                  <c:v>36288</c:v>
                </c:pt>
                <c:pt idx="474">
                  <c:v>36288</c:v>
                </c:pt>
                <c:pt idx="475">
                  <c:v>36288</c:v>
                </c:pt>
                <c:pt idx="476">
                  <c:v>36288</c:v>
                </c:pt>
                <c:pt idx="477">
                  <c:v>36288</c:v>
                </c:pt>
                <c:pt idx="478">
                  <c:v>36288</c:v>
                </c:pt>
                <c:pt idx="479">
                  <c:v>36288</c:v>
                </c:pt>
                <c:pt idx="480">
                  <c:v>36288</c:v>
                </c:pt>
                <c:pt idx="481">
                  <c:v>36288</c:v>
                </c:pt>
                <c:pt idx="482">
                  <c:v>36288</c:v>
                </c:pt>
                <c:pt idx="483">
                  <c:v>36288</c:v>
                </c:pt>
                <c:pt idx="484">
                  <c:v>36288</c:v>
                </c:pt>
                <c:pt idx="485">
                  <c:v>36288</c:v>
                </c:pt>
                <c:pt idx="486">
                  <c:v>36288</c:v>
                </c:pt>
                <c:pt idx="487">
                  <c:v>36288</c:v>
                </c:pt>
                <c:pt idx="488">
                  <c:v>36288</c:v>
                </c:pt>
                <c:pt idx="489">
                  <c:v>36288</c:v>
                </c:pt>
                <c:pt idx="490">
                  <c:v>36288</c:v>
                </c:pt>
                <c:pt idx="491">
                  <c:v>35910</c:v>
                </c:pt>
                <c:pt idx="492">
                  <c:v>35910</c:v>
                </c:pt>
                <c:pt idx="493">
                  <c:v>35910</c:v>
                </c:pt>
                <c:pt idx="494">
                  <c:v>35532</c:v>
                </c:pt>
                <c:pt idx="495">
                  <c:v>35532</c:v>
                </c:pt>
                <c:pt idx="496">
                  <c:v>35154</c:v>
                </c:pt>
                <c:pt idx="497">
                  <c:v>34776</c:v>
                </c:pt>
                <c:pt idx="498">
                  <c:v>34398</c:v>
                </c:pt>
                <c:pt idx="499">
                  <c:v>34020</c:v>
                </c:pt>
                <c:pt idx="500">
                  <c:v>34020</c:v>
                </c:pt>
                <c:pt idx="501">
                  <c:v>34020</c:v>
                </c:pt>
                <c:pt idx="502">
                  <c:v>33642</c:v>
                </c:pt>
                <c:pt idx="503">
                  <c:v>33642</c:v>
                </c:pt>
                <c:pt idx="504">
                  <c:v>33642</c:v>
                </c:pt>
                <c:pt idx="505">
                  <c:v>33642</c:v>
                </c:pt>
                <c:pt idx="506">
                  <c:v>33642</c:v>
                </c:pt>
                <c:pt idx="507">
                  <c:v>33264</c:v>
                </c:pt>
                <c:pt idx="508">
                  <c:v>32886</c:v>
                </c:pt>
                <c:pt idx="509">
                  <c:v>32886</c:v>
                </c:pt>
                <c:pt idx="510">
                  <c:v>32886</c:v>
                </c:pt>
                <c:pt idx="511">
                  <c:v>32886</c:v>
                </c:pt>
                <c:pt idx="512">
                  <c:v>32508</c:v>
                </c:pt>
                <c:pt idx="513">
                  <c:v>32508</c:v>
                </c:pt>
                <c:pt idx="514">
                  <c:v>32130</c:v>
                </c:pt>
                <c:pt idx="515">
                  <c:v>31752</c:v>
                </c:pt>
                <c:pt idx="516">
                  <c:v>31752</c:v>
                </c:pt>
                <c:pt idx="517">
                  <c:v>31752</c:v>
                </c:pt>
                <c:pt idx="518">
                  <c:v>31752</c:v>
                </c:pt>
                <c:pt idx="519">
                  <c:v>31374</c:v>
                </c:pt>
                <c:pt idx="520">
                  <c:v>31374</c:v>
                </c:pt>
                <c:pt idx="521">
                  <c:v>31374</c:v>
                </c:pt>
                <c:pt idx="522">
                  <c:v>30996</c:v>
                </c:pt>
                <c:pt idx="523">
                  <c:v>30618</c:v>
                </c:pt>
                <c:pt idx="524">
                  <c:v>30618</c:v>
                </c:pt>
                <c:pt idx="525">
                  <c:v>30240</c:v>
                </c:pt>
                <c:pt idx="526">
                  <c:v>30240</c:v>
                </c:pt>
                <c:pt idx="527">
                  <c:v>29862</c:v>
                </c:pt>
                <c:pt idx="528">
                  <c:v>29484</c:v>
                </c:pt>
                <c:pt idx="529">
                  <c:v>29484</c:v>
                </c:pt>
                <c:pt idx="530">
                  <c:v>29106</c:v>
                </c:pt>
                <c:pt idx="531">
                  <c:v>28728</c:v>
                </c:pt>
                <c:pt idx="532">
                  <c:v>28728</c:v>
                </c:pt>
                <c:pt idx="533">
                  <c:v>28350</c:v>
                </c:pt>
                <c:pt idx="534">
                  <c:v>27972</c:v>
                </c:pt>
                <c:pt idx="535">
                  <c:v>27972</c:v>
                </c:pt>
                <c:pt idx="536">
                  <c:v>27972</c:v>
                </c:pt>
                <c:pt idx="537">
                  <c:v>27972</c:v>
                </c:pt>
                <c:pt idx="538">
                  <c:v>27972</c:v>
                </c:pt>
                <c:pt idx="539">
                  <c:v>27972</c:v>
                </c:pt>
                <c:pt idx="540">
                  <c:v>27594</c:v>
                </c:pt>
                <c:pt idx="541">
                  <c:v>27216</c:v>
                </c:pt>
                <c:pt idx="542">
                  <c:v>27216</c:v>
                </c:pt>
                <c:pt idx="543">
                  <c:v>27216</c:v>
                </c:pt>
                <c:pt idx="544">
                  <c:v>27216</c:v>
                </c:pt>
                <c:pt idx="545">
                  <c:v>26838</c:v>
                </c:pt>
                <c:pt idx="546">
                  <c:v>26460</c:v>
                </c:pt>
                <c:pt idx="547">
                  <c:v>26460</c:v>
                </c:pt>
                <c:pt idx="548">
                  <c:v>26082</c:v>
                </c:pt>
                <c:pt idx="549">
                  <c:v>25704</c:v>
                </c:pt>
                <c:pt idx="550">
                  <c:v>25704</c:v>
                </c:pt>
                <c:pt idx="551">
                  <c:v>25704</c:v>
                </c:pt>
                <c:pt idx="552">
                  <c:v>25704</c:v>
                </c:pt>
                <c:pt idx="553">
                  <c:v>25704</c:v>
                </c:pt>
                <c:pt idx="554">
                  <c:v>25704</c:v>
                </c:pt>
                <c:pt idx="555">
                  <c:v>25704</c:v>
                </c:pt>
                <c:pt idx="556">
                  <c:v>25704</c:v>
                </c:pt>
                <c:pt idx="557">
                  <c:v>25704</c:v>
                </c:pt>
                <c:pt idx="558">
                  <c:v>25704</c:v>
                </c:pt>
                <c:pt idx="559">
                  <c:v>25704</c:v>
                </c:pt>
                <c:pt idx="560">
                  <c:v>25326</c:v>
                </c:pt>
                <c:pt idx="561">
                  <c:v>25326</c:v>
                </c:pt>
                <c:pt idx="562">
                  <c:v>25326</c:v>
                </c:pt>
                <c:pt idx="563">
                  <c:v>25326</c:v>
                </c:pt>
                <c:pt idx="564">
                  <c:v>25326</c:v>
                </c:pt>
                <c:pt idx="565">
                  <c:v>24948</c:v>
                </c:pt>
                <c:pt idx="566">
                  <c:v>24570</c:v>
                </c:pt>
                <c:pt idx="567">
                  <c:v>24192</c:v>
                </c:pt>
                <c:pt idx="568">
                  <c:v>24192</c:v>
                </c:pt>
                <c:pt idx="569">
                  <c:v>24192</c:v>
                </c:pt>
                <c:pt idx="570">
                  <c:v>23814</c:v>
                </c:pt>
                <c:pt idx="571">
                  <c:v>23436</c:v>
                </c:pt>
                <c:pt idx="572">
                  <c:v>23058</c:v>
                </c:pt>
                <c:pt idx="573">
                  <c:v>22680</c:v>
                </c:pt>
                <c:pt idx="574">
                  <c:v>22302</c:v>
                </c:pt>
                <c:pt idx="575">
                  <c:v>21924</c:v>
                </c:pt>
                <c:pt idx="576">
                  <c:v>21924</c:v>
                </c:pt>
                <c:pt idx="577">
                  <c:v>21546</c:v>
                </c:pt>
                <c:pt idx="578">
                  <c:v>21168</c:v>
                </c:pt>
                <c:pt idx="579">
                  <c:v>21168</c:v>
                </c:pt>
                <c:pt idx="580">
                  <c:v>20790</c:v>
                </c:pt>
                <c:pt idx="581">
                  <c:v>20790</c:v>
                </c:pt>
                <c:pt idx="582">
                  <c:v>20412</c:v>
                </c:pt>
                <c:pt idx="583">
                  <c:v>20412</c:v>
                </c:pt>
                <c:pt idx="584">
                  <c:v>20034</c:v>
                </c:pt>
                <c:pt idx="585">
                  <c:v>19656</c:v>
                </c:pt>
                <c:pt idx="586">
                  <c:v>19278</c:v>
                </c:pt>
                <c:pt idx="587">
                  <c:v>19278</c:v>
                </c:pt>
                <c:pt idx="588">
                  <c:v>18900</c:v>
                </c:pt>
                <c:pt idx="589">
                  <c:v>18900</c:v>
                </c:pt>
                <c:pt idx="590">
                  <c:v>18900</c:v>
                </c:pt>
                <c:pt idx="591">
                  <c:v>18900</c:v>
                </c:pt>
                <c:pt idx="592">
                  <c:v>18900</c:v>
                </c:pt>
                <c:pt idx="593">
                  <c:v>18522</c:v>
                </c:pt>
                <c:pt idx="594">
                  <c:v>18522</c:v>
                </c:pt>
                <c:pt idx="595">
                  <c:v>18144</c:v>
                </c:pt>
                <c:pt idx="596">
                  <c:v>17766</c:v>
                </c:pt>
                <c:pt idx="597">
                  <c:v>17388</c:v>
                </c:pt>
                <c:pt idx="598">
                  <c:v>17388</c:v>
                </c:pt>
                <c:pt idx="599">
                  <c:v>17388</c:v>
                </c:pt>
                <c:pt idx="600">
                  <c:v>17388</c:v>
                </c:pt>
                <c:pt idx="601">
                  <c:v>17388</c:v>
                </c:pt>
                <c:pt idx="602">
                  <c:v>17388</c:v>
                </c:pt>
                <c:pt idx="603">
                  <c:v>17388</c:v>
                </c:pt>
                <c:pt idx="604">
                  <c:v>17010</c:v>
                </c:pt>
                <c:pt idx="605">
                  <c:v>16632</c:v>
                </c:pt>
                <c:pt idx="606">
                  <c:v>16632</c:v>
                </c:pt>
                <c:pt idx="607">
                  <c:v>16254</c:v>
                </c:pt>
                <c:pt idx="608">
                  <c:v>15876</c:v>
                </c:pt>
                <c:pt idx="609">
                  <c:v>15498</c:v>
                </c:pt>
                <c:pt idx="610">
                  <c:v>15498</c:v>
                </c:pt>
                <c:pt idx="611">
                  <c:v>15498</c:v>
                </c:pt>
                <c:pt idx="612">
                  <c:v>15498</c:v>
                </c:pt>
                <c:pt idx="613">
                  <c:v>15120</c:v>
                </c:pt>
                <c:pt idx="614">
                  <c:v>14742</c:v>
                </c:pt>
                <c:pt idx="615">
                  <c:v>14364</c:v>
                </c:pt>
                <c:pt idx="616">
                  <c:v>14364</c:v>
                </c:pt>
                <c:pt idx="617">
                  <c:v>14364</c:v>
                </c:pt>
                <c:pt idx="618">
                  <c:v>13986</c:v>
                </c:pt>
                <c:pt idx="619">
                  <c:v>13986</c:v>
                </c:pt>
                <c:pt idx="620">
                  <c:v>13608</c:v>
                </c:pt>
                <c:pt idx="621">
                  <c:v>13608</c:v>
                </c:pt>
                <c:pt idx="622">
                  <c:v>13608</c:v>
                </c:pt>
                <c:pt idx="623">
                  <c:v>13608</c:v>
                </c:pt>
                <c:pt idx="624">
                  <c:v>13608</c:v>
                </c:pt>
                <c:pt idx="625">
                  <c:v>13608</c:v>
                </c:pt>
                <c:pt idx="626">
                  <c:v>13230</c:v>
                </c:pt>
                <c:pt idx="627">
                  <c:v>12852</c:v>
                </c:pt>
                <c:pt idx="628">
                  <c:v>12474</c:v>
                </c:pt>
                <c:pt idx="629">
                  <c:v>12474</c:v>
                </c:pt>
                <c:pt idx="630">
                  <c:v>12096</c:v>
                </c:pt>
                <c:pt idx="631">
                  <c:v>11718</c:v>
                </c:pt>
                <c:pt idx="632">
                  <c:v>11340</c:v>
                </c:pt>
                <c:pt idx="633">
                  <c:v>11340</c:v>
                </c:pt>
                <c:pt idx="634">
                  <c:v>11340</c:v>
                </c:pt>
                <c:pt idx="635">
                  <c:v>11340</c:v>
                </c:pt>
                <c:pt idx="636">
                  <c:v>11340</c:v>
                </c:pt>
                <c:pt idx="637">
                  <c:v>11340</c:v>
                </c:pt>
                <c:pt idx="638">
                  <c:v>11340</c:v>
                </c:pt>
                <c:pt idx="639">
                  <c:v>10962</c:v>
                </c:pt>
                <c:pt idx="640">
                  <c:v>10962</c:v>
                </c:pt>
                <c:pt idx="641">
                  <c:v>10584</c:v>
                </c:pt>
                <c:pt idx="642">
                  <c:v>10584</c:v>
                </c:pt>
                <c:pt idx="643">
                  <c:v>10584</c:v>
                </c:pt>
                <c:pt idx="644">
                  <c:v>10584</c:v>
                </c:pt>
                <c:pt idx="645">
                  <c:v>10584</c:v>
                </c:pt>
                <c:pt idx="646">
                  <c:v>10584</c:v>
                </c:pt>
                <c:pt idx="647">
                  <c:v>10584</c:v>
                </c:pt>
                <c:pt idx="648">
                  <c:v>10584</c:v>
                </c:pt>
                <c:pt idx="649">
                  <c:v>10584</c:v>
                </c:pt>
                <c:pt idx="650">
                  <c:v>10584</c:v>
                </c:pt>
                <c:pt idx="651">
                  <c:v>10584</c:v>
                </c:pt>
                <c:pt idx="652">
                  <c:v>10584</c:v>
                </c:pt>
                <c:pt idx="653">
                  <c:v>10584</c:v>
                </c:pt>
                <c:pt idx="654">
                  <c:v>10584</c:v>
                </c:pt>
                <c:pt idx="655">
                  <c:v>10584</c:v>
                </c:pt>
                <c:pt idx="656">
                  <c:v>10584</c:v>
                </c:pt>
                <c:pt idx="657">
                  <c:v>10584</c:v>
                </c:pt>
                <c:pt idx="658">
                  <c:v>10584</c:v>
                </c:pt>
                <c:pt idx="659">
                  <c:v>10584</c:v>
                </c:pt>
                <c:pt idx="660">
                  <c:v>10584</c:v>
                </c:pt>
                <c:pt idx="661">
                  <c:v>10584</c:v>
                </c:pt>
                <c:pt idx="662">
                  <c:v>10584</c:v>
                </c:pt>
                <c:pt idx="663">
                  <c:v>10206</c:v>
                </c:pt>
                <c:pt idx="664">
                  <c:v>10206</c:v>
                </c:pt>
                <c:pt idx="665">
                  <c:v>9828</c:v>
                </c:pt>
                <c:pt idx="666">
                  <c:v>9450</c:v>
                </c:pt>
                <c:pt idx="667">
                  <c:v>9072</c:v>
                </c:pt>
                <c:pt idx="668">
                  <c:v>9072</c:v>
                </c:pt>
                <c:pt idx="669">
                  <c:v>9072</c:v>
                </c:pt>
                <c:pt idx="670">
                  <c:v>9072</c:v>
                </c:pt>
                <c:pt idx="671">
                  <c:v>9072</c:v>
                </c:pt>
                <c:pt idx="672">
                  <c:v>9072</c:v>
                </c:pt>
                <c:pt idx="673">
                  <c:v>8694</c:v>
                </c:pt>
                <c:pt idx="674">
                  <c:v>8316</c:v>
                </c:pt>
                <c:pt idx="675">
                  <c:v>8316</c:v>
                </c:pt>
                <c:pt idx="676">
                  <c:v>8316</c:v>
                </c:pt>
                <c:pt idx="677">
                  <c:v>8316</c:v>
                </c:pt>
                <c:pt idx="678">
                  <c:v>8316</c:v>
                </c:pt>
                <c:pt idx="679">
                  <c:v>7938</c:v>
                </c:pt>
                <c:pt idx="680">
                  <c:v>7560</c:v>
                </c:pt>
                <c:pt idx="681">
                  <c:v>7182</c:v>
                </c:pt>
                <c:pt idx="682">
                  <c:v>7182</c:v>
                </c:pt>
                <c:pt idx="683">
                  <c:v>6804</c:v>
                </c:pt>
                <c:pt idx="684">
                  <c:v>6804</c:v>
                </c:pt>
                <c:pt idx="685">
                  <c:v>6804</c:v>
                </c:pt>
                <c:pt idx="686">
                  <c:v>6804</c:v>
                </c:pt>
                <c:pt idx="687">
                  <c:v>6804</c:v>
                </c:pt>
                <c:pt idx="688">
                  <c:v>6426</c:v>
                </c:pt>
                <c:pt idx="689">
                  <c:v>6048</c:v>
                </c:pt>
                <c:pt idx="690">
                  <c:v>5670</c:v>
                </c:pt>
                <c:pt idx="691">
                  <c:v>5670</c:v>
                </c:pt>
                <c:pt idx="692">
                  <c:v>5670</c:v>
                </c:pt>
                <c:pt idx="693">
                  <c:v>5670</c:v>
                </c:pt>
                <c:pt idx="694">
                  <c:v>5292</c:v>
                </c:pt>
                <c:pt idx="695">
                  <c:v>5292</c:v>
                </c:pt>
                <c:pt idx="696">
                  <c:v>5292</c:v>
                </c:pt>
                <c:pt idx="697">
                  <c:v>5292</c:v>
                </c:pt>
                <c:pt idx="698">
                  <c:v>5292</c:v>
                </c:pt>
                <c:pt idx="699">
                  <c:v>4914</c:v>
                </c:pt>
                <c:pt idx="700">
                  <c:v>4536</c:v>
                </c:pt>
                <c:pt idx="701">
                  <c:v>4536</c:v>
                </c:pt>
                <c:pt idx="702">
                  <c:v>4536</c:v>
                </c:pt>
                <c:pt idx="703">
                  <c:v>4158</c:v>
                </c:pt>
                <c:pt idx="704">
                  <c:v>4158</c:v>
                </c:pt>
                <c:pt idx="705">
                  <c:v>3780</c:v>
                </c:pt>
                <c:pt idx="706">
                  <c:v>3780</c:v>
                </c:pt>
                <c:pt idx="707">
                  <c:v>3402</c:v>
                </c:pt>
                <c:pt idx="708">
                  <c:v>3402</c:v>
                </c:pt>
                <c:pt idx="709">
                  <c:v>3402</c:v>
                </c:pt>
                <c:pt idx="710">
                  <c:v>3024</c:v>
                </c:pt>
                <c:pt idx="711">
                  <c:v>2646</c:v>
                </c:pt>
                <c:pt idx="712">
                  <c:v>2268</c:v>
                </c:pt>
                <c:pt idx="713">
                  <c:v>2268</c:v>
                </c:pt>
                <c:pt idx="714">
                  <c:v>2268</c:v>
                </c:pt>
                <c:pt idx="715">
                  <c:v>2268</c:v>
                </c:pt>
                <c:pt idx="716">
                  <c:v>1890</c:v>
                </c:pt>
                <c:pt idx="717">
                  <c:v>1890</c:v>
                </c:pt>
                <c:pt idx="718">
                  <c:v>1890</c:v>
                </c:pt>
                <c:pt idx="719">
                  <c:v>1890</c:v>
                </c:pt>
                <c:pt idx="720">
                  <c:v>1512</c:v>
                </c:pt>
                <c:pt idx="721">
                  <c:v>1512</c:v>
                </c:pt>
                <c:pt idx="722">
                  <c:v>1512</c:v>
                </c:pt>
                <c:pt idx="723">
                  <c:v>1134</c:v>
                </c:pt>
                <c:pt idx="724">
                  <c:v>756</c:v>
                </c:pt>
                <c:pt idx="725">
                  <c:v>756</c:v>
                </c:pt>
                <c:pt idx="726">
                  <c:v>378</c:v>
                </c:pt>
                <c:pt idx="727">
                  <c:v>378</c:v>
                </c:pt>
                <c:pt idx="728">
                  <c:v>378</c:v>
                </c:pt>
                <c:pt idx="729">
                  <c:v>0</c:v>
                </c:pt>
                <c:pt idx="7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281248"/>
        <c:axId val="440281640"/>
      </c:barChart>
      <c:lineChart>
        <c:grouping val="standard"/>
        <c:varyColors val="0"/>
        <c:ser>
          <c:idx val="0"/>
          <c:order val="0"/>
          <c:tx>
            <c:strRef>
              <c:f>現物!$T$25</c:f>
              <c:strCache>
                <c:ptCount val="1"/>
                <c:pt idx="0">
                  <c:v>資産評価の推移
（途中売却なし）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cat>
            <c:numRef>
              <c:f>現物!$B$26:$B$758</c:f>
              <c:numCache>
                <c:formatCode>m/d/yyyy</c:formatCode>
                <c:ptCount val="733"/>
                <c:pt idx="0">
                  <c:v>42773</c:v>
                </c:pt>
                <c:pt idx="1">
                  <c:v>42772</c:v>
                </c:pt>
                <c:pt idx="2">
                  <c:v>42769</c:v>
                </c:pt>
                <c:pt idx="3">
                  <c:v>42768</c:v>
                </c:pt>
                <c:pt idx="4">
                  <c:v>42767</c:v>
                </c:pt>
                <c:pt idx="5">
                  <c:v>42766</c:v>
                </c:pt>
                <c:pt idx="6">
                  <c:v>42765</c:v>
                </c:pt>
                <c:pt idx="7">
                  <c:v>42762</c:v>
                </c:pt>
                <c:pt idx="8">
                  <c:v>42761</c:v>
                </c:pt>
                <c:pt idx="9">
                  <c:v>42760</c:v>
                </c:pt>
                <c:pt idx="10">
                  <c:v>42759</c:v>
                </c:pt>
                <c:pt idx="11">
                  <c:v>42758</c:v>
                </c:pt>
                <c:pt idx="12">
                  <c:v>42755</c:v>
                </c:pt>
                <c:pt idx="13">
                  <c:v>42754</c:v>
                </c:pt>
                <c:pt idx="14">
                  <c:v>42753</c:v>
                </c:pt>
                <c:pt idx="15">
                  <c:v>42752</c:v>
                </c:pt>
                <c:pt idx="16">
                  <c:v>42751</c:v>
                </c:pt>
                <c:pt idx="17">
                  <c:v>42748</c:v>
                </c:pt>
                <c:pt idx="18">
                  <c:v>42747</c:v>
                </c:pt>
                <c:pt idx="19">
                  <c:v>42746</c:v>
                </c:pt>
                <c:pt idx="20">
                  <c:v>42745</c:v>
                </c:pt>
                <c:pt idx="21">
                  <c:v>42741</c:v>
                </c:pt>
                <c:pt idx="22">
                  <c:v>42740</c:v>
                </c:pt>
                <c:pt idx="23">
                  <c:v>42739</c:v>
                </c:pt>
                <c:pt idx="24">
                  <c:v>42734</c:v>
                </c:pt>
                <c:pt idx="25">
                  <c:v>42733</c:v>
                </c:pt>
                <c:pt idx="26">
                  <c:v>42732</c:v>
                </c:pt>
                <c:pt idx="27">
                  <c:v>42731</c:v>
                </c:pt>
                <c:pt idx="28">
                  <c:v>42730</c:v>
                </c:pt>
                <c:pt idx="29">
                  <c:v>42726</c:v>
                </c:pt>
                <c:pt idx="30">
                  <c:v>42725</c:v>
                </c:pt>
                <c:pt idx="31">
                  <c:v>42724</c:v>
                </c:pt>
                <c:pt idx="32">
                  <c:v>42723</c:v>
                </c:pt>
                <c:pt idx="33">
                  <c:v>42720</c:v>
                </c:pt>
                <c:pt idx="34">
                  <c:v>42719</c:v>
                </c:pt>
                <c:pt idx="35">
                  <c:v>42718</c:v>
                </c:pt>
                <c:pt idx="36">
                  <c:v>42717</c:v>
                </c:pt>
                <c:pt idx="37">
                  <c:v>42716</c:v>
                </c:pt>
                <c:pt idx="38">
                  <c:v>42713</c:v>
                </c:pt>
                <c:pt idx="39">
                  <c:v>42712</c:v>
                </c:pt>
                <c:pt idx="40">
                  <c:v>42711</c:v>
                </c:pt>
                <c:pt idx="41">
                  <c:v>42710</c:v>
                </c:pt>
                <c:pt idx="42">
                  <c:v>42709</c:v>
                </c:pt>
                <c:pt idx="43">
                  <c:v>42706</c:v>
                </c:pt>
                <c:pt idx="44">
                  <c:v>42705</c:v>
                </c:pt>
                <c:pt idx="45">
                  <c:v>42704</c:v>
                </c:pt>
                <c:pt idx="46">
                  <c:v>42703</c:v>
                </c:pt>
                <c:pt idx="47">
                  <c:v>42702</c:v>
                </c:pt>
                <c:pt idx="48">
                  <c:v>42699</c:v>
                </c:pt>
                <c:pt idx="49">
                  <c:v>42698</c:v>
                </c:pt>
                <c:pt idx="50">
                  <c:v>42696</c:v>
                </c:pt>
                <c:pt idx="51">
                  <c:v>42695</c:v>
                </c:pt>
                <c:pt idx="52">
                  <c:v>42692</c:v>
                </c:pt>
                <c:pt idx="53">
                  <c:v>42691</c:v>
                </c:pt>
                <c:pt idx="54">
                  <c:v>42690</c:v>
                </c:pt>
                <c:pt idx="55">
                  <c:v>42689</c:v>
                </c:pt>
                <c:pt idx="56">
                  <c:v>42688</c:v>
                </c:pt>
                <c:pt idx="57">
                  <c:v>42685</c:v>
                </c:pt>
                <c:pt idx="58">
                  <c:v>42684</c:v>
                </c:pt>
                <c:pt idx="59">
                  <c:v>42683</c:v>
                </c:pt>
                <c:pt idx="60">
                  <c:v>42682</c:v>
                </c:pt>
                <c:pt idx="61">
                  <c:v>42681</c:v>
                </c:pt>
                <c:pt idx="62">
                  <c:v>42678</c:v>
                </c:pt>
                <c:pt idx="63">
                  <c:v>42676</c:v>
                </c:pt>
                <c:pt idx="64">
                  <c:v>42675</c:v>
                </c:pt>
                <c:pt idx="65">
                  <c:v>42674</c:v>
                </c:pt>
                <c:pt idx="66">
                  <c:v>42671</c:v>
                </c:pt>
                <c:pt idx="67">
                  <c:v>42670</c:v>
                </c:pt>
                <c:pt idx="68">
                  <c:v>42669</c:v>
                </c:pt>
                <c:pt idx="69">
                  <c:v>42668</c:v>
                </c:pt>
                <c:pt idx="70">
                  <c:v>42667</c:v>
                </c:pt>
                <c:pt idx="71">
                  <c:v>42664</c:v>
                </c:pt>
                <c:pt idx="72">
                  <c:v>42663</c:v>
                </c:pt>
                <c:pt idx="73">
                  <c:v>42662</c:v>
                </c:pt>
                <c:pt idx="74">
                  <c:v>42661</c:v>
                </c:pt>
                <c:pt idx="75">
                  <c:v>42660</c:v>
                </c:pt>
                <c:pt idx="76">
                  <c:v>42657</c:v>
                </c:pt>
                <c:pt idx="77">
                  <c:v>42656</c:v>
                </c:pt>
                <c:pt idx="78">
                  <c:v>42655</c:v>
                </c:pt>
                <c:pt idx="79">
                  <c:v>42654</c:v>
                </c:pt>
                <c:pt idx="80">
                  <c:v>42650</c:v>
                </c:pt>
                <c:pt idx="81">
                  <c:v>42649</c:v>
                </c:pt>
                <c:pt idx="82">
                  <c:v>42648</c:v>
                </c:pt>
                <c:pt idx="83">
                  <c:v>42647</c:v>
                </c:pt>
                <c:pt idx="84">
                  <c:v>42646</c:v>
                </c:pt>
                <c:pt idx="85">
                  <c:v>42643</c:v>
                </c:pt>
                <c:pt idx="86">
                  <c:v>42642</c:v>
                </c:pt>
                <c:pt idx="87">
                  <c:v>42641</c:v>
                </c:pt>
                <c:pt idx="88">
                  <c:v>42640</c:v>
                </c:pt>
                <c:pt idx="89">
                  <c:v>42639</c:v>
                </c:pt>
                <c:pt idx="90">
                  <c:v>42636</c:v>
                </c:pt>
                <c:pt idx="91">
                  <c:v>42634</c:v>
                </c:pt>
                <c:pt idx="92">
                  <c:v>42633</c:v>
                </c:pt>
                <c:pt idx="93">
                  <c:v>42629</c:v>
                </c:pt>
                <c:pt idx="94">
                  <c:v>42628</c:v>
                </c:pt>
                <c:pt idx="95">
                  <c:v>42627</c:v>
                </c:pt>
                <c:pt idx="96">
                  <c:v>42626</c:v>
                </c:pt>
                <c:pt idx="97">
                  <c:v>42625</c:v>
                </c:pt>
                <c:pt idx="98">
                  <c:v>42622</c:v>
                </c:pt>
                <c:pt idx="99">
                  <c:v>42621</c:v>
                </c:pt>
                <c:pt idx="100">
                  <c:v>42620</c:v>
                </c:pt>
                <c:pt idx="101">
                  <c:v>42619</c:v>
                </c:pt>
                <c:pt idx="102">
                  <c:v>42618</c:v>
                </c:pt>
                <c:pt idx="103">
                  <c:v>42615</c:v>
                </c:pt>
                <c:pt idx="104">
                  <c:v>42614</c:v>
                </c:pt>
                <c:pt idx="105">
                  <c:v>42613</c:v>
                </c:pt>
                <c:pt idx="106">
                  <c:v>42612</c:v>
                </c:pt>
                <c:pt idx="107">
                  <c:v>42611</c:v>
                </c:pt>
                <c:pt idx="108">
                  <c:v>42608</c:v>
                </c:pt>
                <c:pt idx="109">
                  <c:v>42607</c:v>
                </c:pt>
                <c:pt idx="110">
                  <c:v>42606</c:v>
                </c:pt>
                <c:pt idx="111">
                  <c:v>42605</c:v>
                </c:pt>
                <c:pt idx="112">
                  <c:v>42604</c:v>
                </c:pt>
                <c:pt idx="113">
                  <c:v>42601</c:v>
                </c:pt>
                <c:pt idx="114">
                  <c:v>42600</c:v>
                </c:pt>
                <c:pt idx="115">
                  <c:v>42599</c:v>
                </c:pt>
                <c:pt idx="116">
                  <c:v>42598</c:v>
                </c:pt>
                <c:pt idx="117">
                  <c:v>42597</c:v>
                </c:pt>
                <c:pt idx="118">
                  <c:v>42594</c:v>
                </c:pt>
                <c:pt idx="119">
                  <c:v>42592</c:v>
                </c:pt>
                <c:pt idx="120">
                  <c:v>42591</c:v>
                </c:pt>
                <c:pt idx="121">
                  <c:v>42590</c:v>
                </c:pt>
                <c:pt idx="122">
                  <c:v>42587</c:v>
                </c:pt>
                <c:pt idx="123">
                  <c:v>42586</c:v>
                </c:pt>
                <c:pt idx="124">
                  <c:v>42585</c:v>
                </c:pt>
                <c:pt idx="125">
                  <c:v>42584</c:v>
                </c:pt>
                <c:pt idx="126">
                  <c:v>42583</c:v>
                </c:pt>
                <c:pt idx="127">
                  <c:v>42580</c:v>
                </c:pt>
                <c:pt idx="128">
                  <c:v>42579</c:v>
                </c:pt>
                <c:pt idx="129">
                  <c:v>42578</c:v>
                </c:pt>
                <c:pt idx="130">
                  <c:v>42577</c:v>
                </c:pt>
                <c:pt idx="131">
                  <c:v>42576</c:v>
                </c:pt>
                <c:pt idx="132">
                  <c:v>42573</c:v>
                </c:pt>
                <c:pt idx="133">
                  <c:v>42572</c:v>
                </c:pt>
                <c:pt idx="134">
                  <c:v>42571</c:v>
                </c:pt>
                <c:pt idx="135">
                  <c:v>42570</c:v>
                </c:pt>
                <c:pt idx="136">
                  <c:v>42566</c:v>
                </c:pt>
                <c:pt idx="137">
                  <c:v>42565</c:v>
                </c:pt>
                <c:pt idx="138">
                  <c:v>42564</c:v>
                </c:pt>
                <c:pt idx="139">
                  <c:v>42563</c:v>
                </c:pt>
                <c:pt idx="140">
                  <c:v>42562</c:v>
                </c:pt>
                <c:pt idx="141">
                  <c:v>42559</c:v>
                </c:pt>
                <c:pt idx="142">
                  <c:v>42558</c:v>
                </c:pt>
                <c:pt idx="143">
                  <c:v>42557</c:v>
                </c:pt>
                <c:pt idx="144">
                  <c:v>42556</c:v>
                </c:pt>
                <c:pt idx="145">
                  <c:v>42555</c:v>
                </c:pt>
                <c:pt idx="146">
                  <c:v>42552</c:v>
                </c:pt>
                <c:pt idx="147">
                  <c:v>42551</c:v>
                </c:pt>
                <c:pt idx="148">
                  <c:v>42550</c:v>
                </c:pt>
                <c:pt idx="149">
                  <c:v>42549</c:v>
                </c:pt>
                <c:pt idx="150">
                  <c:v>42548</c:v>
                </c:pt>
                <c:pt idx="151">
                  <c:v>42545</c:v>
                </c:pt>
                <c:pt idx="152">
                  <c:v>42544</c:v>
                </c:pt>
                <c:pt idx="153">
                  <c:v>42543</c:v>
                </c:pt>
                <c:pt idx="154">
                  <c:v>42542</c:v>
                </c:pt>
                <c:pt idx="155">
                  <c:v>42541</c:v>
                </c:pt>
                <c:pt idx="156">
                  <c:v>42538</c:v>
                </c:pt>
                <c:pt idx="157">
                  <c:v>42537</c:v>
                </c:pt>
                <c:pt idx="158">
                  <c:v>42536</c:v>
                </c:pt>
                <c:pt idx="159">
                  <c:v>42535</c:v>
                </c:pt>
                <c:pt idx="160">
                  <c:v>42534</c:v>
                </c:pt>
                <c:pt idx="161">
                  <c:v>42531</c:v>
                </c:pt>
                <c:pt idx="162">
                  <c:v>42530</c:v>
                </c:pt>
                <c:pt idx="163">
                  <c:v>42529</c:v>
                </c:pt>
                <c:pt idx="164">
                  <c:v>42528</c:v>
                </c:pt>
                <c:pt idx="165">
                  <c:v>42527</c:v>
                </c:pt>
                <c:pt idx="166">
                  <c:v>42524</c:v>
                </c:pt>
                <c:pt idx="167">
                  <c:v>42523</c:v>
                </c:pt>
                <c:pt idx="168">
                  <c:v>42522</c:v>
                </c:pt>
                <c:pt idx="169">
                  <c:v>42521</c:v>
                </c:pt>
                <c:pt idx="170">
                  <c:v>42520</c:v>
                </c:pt>
                <c:pt idx="171">
                  <c:v>42517</c:v>
                </c:pt>
                <c:pt idx="172">
                  <c:v>42516</c:v>
                </c:pt>
                <c:pt idx="173">
                  <c:v>42515</c:v>
                </c:pt>
                <c:pt idx="174">
                  <c:v>42514</c:v>
                </c:pt>
                <c:pt idx="175">
                  <c:v>42513</c:v>
                </c:pt>
                <c:pt idx="176">
                  <c:v>42510</c:v>
                </c:pt>
                <c:pt idx="177">
                  <c:v>42509</c:v>
                </c:pt>
                <c:pt idx="178">
                  <c:v>42508</c:v>
                </c:pt>
                <c:pt idx="179">
                  <c:v>42507</c:v>
                </c:pt>
                <c:pt idx="180">
                  <c:v>42506</c:v>
                </c:pt>
                <c:pt idx="181">
                  <c:v>42503</c:v>
                </c:pt>
                <c:pt idx="182">
                  <c:v>42502</c:v>
                </c:pt>
                <c:pt idx="183">
                  <c:v>42501</c:v>
                </c:pt>
                <c:pt idx="184">
                  <c:v>42500</c:v>
                </c:pt>
                <c:pt idx="185">
                  <c:v>42499</c:v>
                </c:pt>
                <c:pt idx="186">
                  <c:v>42496</c:v>
                </c:pt>
                <c:pt idx="187">
                  <c:v>42492</c:v>
                </c:pt>
                <c:pt idx="188">
                  <c:v>42488</c:v>
                </c:pt>
                <c:pt idx="189">
                  <c:v>42487</c:v>
                </c:pt>
                <c:pt idx="190">
                  <c:v>42486</c:v>
                </c:pt>
                <c:pt idx="191">
                  <c:v>42485</c:v>
                </c:pt>
                <c:pt idx="192">
                  <c:v>42482</c:v>
                </c:pt>
                <c:pt idx="193">
                  <c:v>42481</c:v>
                </c:pt>
                <c:pt idx="194">
                  <c:v>42480</c:v>
                </c:pt>
                <c:pt idx="195">
                  <c:v>42479</c:v>
                </c:pt>
                <c:pt idx="196">
                  <c:v>42478</c:v>
                </c:pt>
                <c:pt idx="197">
                  <c:v>42475</c:v>
                </c:pt>
                <c:pt idx="198">
                  <c:v>42474</c:v>
                </c:pt>
                <c:pt idx="199">
                  <c:v>42473</c:v>
                </c:pt>
                <c:pt idx="200">
                  <c:v>42472</c:v>
                </c:pt>
                <c:pt idx="201">
                  <c:v>42471</c:v>
                </c:pt>
                <c:pt idx="202">
                  <c:v>42468</c:v>
                </c:pt>
                <c:pt idx="203">
                  <c:v>42467</c:v>
                </c:pt>
                <c:pt idx="204">
                  <c:v>42466</c:v>
                </c:pt>
                <c:pt idx="205">
                  <c:v>42465</c:v>
                </c:pt>
                <c:pt idx="206">
                  <c:v>42464</c:v>
                </c:pt>
                <c:pt idx="207">
                  <c:v>42461</c:v>
                </c:pt>
                <c:pt idx="208">
                  <c:v>42460</c:v>
                </c:pt>
                <c:pt idx="209">
                  <c:v>42459</c:v>
                </c:pt>
                <c:pt idx="210">
                  <c:v>42458</c:v>
                </c:pt>
                <c:pt idx="211">
                  <c:v>42457</c:v>
                </c:pt>
                <c:pt idx="212">
                  <c:v>42454</c:v>
                </c:pt>
                <c:pt idx="213">
                  <c:v>42453</c:v>
                </c:pt>
                <c:pt idx="214">
                  <c:v>42452</c:v>
                </c:pt>
                <c:pt idx="215">
                  <c:v>42451</c:v>
                </c:pt>
                <c:pt idx="216">
                  <c:v>42447</c:v>
                </c:pt>
                <c:pt idx="217">
                  <c:v>42446</c:v>
                </c:pt>
                <c:pt idx="218">
                  <c:v>42445</c:v>
                </c:pt>
                <c:pt idx="219">
                  <c:v>42444</c:v>
                </c:pt>
                <c:pt idx="220">
                  <c:v>42443</c:v>
                </c:pt>
                <c:pt idx="221">
                  <c:v>42440</c:v>
                </c:pt>
                <c:pt idx="222">
                  <c:v>42439</c:v>
                </c:pt>
                <c:pt idx="223">
                  <c:v>42438</c:v>
                </c:pt>
                <c:pt idx="224">
                  <c:v>42437</c:v>
                </c:pt>
                <c:pt idx="225">
                  <c:v>42436</c:v>
                </c:pt>
                <c:pt idx="226">
                  <c:v>42433</c:v>
                </c:pt>
                <c:pt idx="227">
                  <c:v>42432</c:v>
                </c:pt>
                <c:pt idx="228">
                  <c:v>42431</c:v>
                </c:pt>
                <c:pt idx="229">
                  <c:v>42430</c:v>
                </c:pt>
                <c:pt idx="230">
                  <c:v>42429</c:v>
                </c:pt>
                <c:pt idx="231">
                  <c:v>42426</c:v>
                </c:pt>
                <c:pt idx="232">
                  <c:v>42425</c:v>
                </c:pt>
                <c:pt idx="233">
                  <c:v>42424</c:v>
                </c:pt>
                <c:pt idx="234">
                  <c:v>42423</c:v>
                </c:pt>
                <c:pt idx="235">
                  <c:v>42422</c:v>
                </c:pt>
                <c:pt idx="236">
                  <c:v>42419</c:v>
                </c:pt>
                <c:pt idx="237">
                  <c:v>42418</c:v>
                </c:pt>
                <c:pt idx="238">
                  <c:v>42417</c:v>
                </c:pt>
                <c:pt idx="239">
                  <c:v>42416</c:v>
                </c:pt>
                <c:pt idx="240">
                  <c:v>42415</c:v>
                </c:pt>
                <c:pt idx="241">
                  <c:v>42412</c:v>
                </c:pt>
                <c:pt idx="242">
                  <c:v>42410</c:v>
                </c:pt>
                <c:pt idx="243">
                  <c:v>42409</c:v>
                </c:pt>
                <c:pt idx="244">
                  <c:v>42408</c:v>
                </c:pt>
                <c:pt idx="245">
                  <c:v>42405</c:v>
                </c:pt>
                <c:pt idx="246">
                  <c:v>42404</c:v>
                </c:pt>
                <c:pt idx="247">
                  <c:v>42403</c:v>
                </c:pt>
                <c:pt idx="248">
                  <c:v>42402</c:v>
                </c:pt>
                <c:pt idx="249">
                  <c:v>42401</c:v>
                </c:pt>
                <c:pt idx="250">
                  <c:v>42398</c:v>
                </c:pt>
                <c:pt idx="251">
                  <c:v>42397</c:v>
                </c:pt>
                <c:pt idx="252">
                  <c:v>42396</c:v>
                </c:pt>
                <c:pt idx="253">
                  <c:v>42395</c:v>
                </c:pt>
                <c:pt idx="254">
                  <c:v>42394</c:v>
                </c:pt>
                <c:pt idx="255">
                  <c:v>42391</c:v>
                </c:pt>
                <c:pt idx="256">
                  <c:v>42390</c:v>
                </c:pt>
                <c:pt idx="257">
                  <c:v>42389</c:v>
                </c:pt>
                <c:pt idx="258">
                  <c:v>42388</c:v>
                </c:pt>
                <c:pt idx="259">
                  <c:v>42387</c:v>
                </c:pt>
                <c:pt idx="260">
                  <c:v>42384</c:v>
                </c:pt>
                <c:pt idx="261">
                  <c:v>42383</c:v>
                </c:pt>
                <c:pt idx="262">
                  <c:v>42382</c:v>
                </c:pt>
                <c:pt idx="263">
                  <c:v>42381</c:v>
                </c:pt>
                <c:pt idx="264">
                  <c:v>42377</c:v>
                </c:pt>
                <c:pt idx="265">
                  <c:v>42376</c:v>
                </c:pt>
                <c:pt idx="266">
                  <c:v>42375</c:v>
                </c:pt>
                <c:pt idx="267">
                  <c:v>42374</c:v>
                </c:pt>
                <c:pt idx="268">
                  <c:v>42373</c:v>
                </c:pt>
                <c:pt idx="269">
                  <c:v>42368</c:v>
                </c:pt>
                <c:pt idx="270">
                  <c:v>42367</c:v>
                </c:pt>
                <c:pt idx="271">
                  <c:v>42366</c:v>
                </c:pt>
                <c:pt idx="272">
                  <c:v>42363</c:v>
                </c:pt>
                <c:pt idx="273">
                  <c:v>42362</c:v>
                </c:pt>
                <c:pt idx="274">
                  <c:v>42360</c:v>
                </c:pt>
                <c:pt idx="275">
                  <c:v>42359</c:v>
                </c:pt>
                <c:pt idx="276">
                  <c:v>42356</c:v>
                </c:pt>
                <c:pt idx="277">
                  <c:v>42355</c:v>
                </c:pt>
                <c:pt idx="278">
                  <c:v>42354</c:v>
                </c:pt>
                <c:pt idx="279">
                  <c:v>42353</c:v>
                </c:pt>
                <c:pt idx="280">
                  <c:v>42352</c:v>
                </c:pt>
                <c:pt idx="281">
                  <c:v>42349</c:v>
                </c:pt>
                <c:pt idx="282">
                  <c:v>42348</c:v>
                </c:pt>
                <c:pt idx="283">
                  <c:v>42347</c:v>
                </c:pt>
                <c:pt idx="284">
                  <c:v>42346</c:v>
                </c:pt>
                <c:pt idx="285">
                  <c:v>42345</c:v>
                </c:pt>
                <c:pt idx="286">
                  <c:v>42342</c:v>
                </c:pt>
                <c:pt idx="287">
                  <c:v>42341</c:v>
                </c:pt>
                <c:pt idx="288">
                  <c:v>42340</c:v>
                </c:pt>
                <c:pt idx="289">
                  <c:v>42339</c:v>
                </c:pt>
                <c:pt idx="290">
                  <c:v>42338</c:v>
                </c:pt>
                <c:pt idx="291">
                  <c:v>42335</c:v>
                </c:pt>
                <c:pt idx="292">
                  <c:v>42334</c:v>
                </c:pt>
                <c:pt idx="293">
                  <c:v>42333</c:v>
                </c:pt>
                <c:pt idx="294">
                  <c:v>42332</c:v>
                </c:pt>
                <c:pt idx="295">
                  <c:v>42328</c:v>
                </c:pt>
                <c:pt idx="296">
                  <c:v>42327</c:v>
                </c:pt>
                <c:pt idx="297">
                  <c:v>42326</c:v>
                </c:pt>
                <c:pt idx="298">
                  <c:v>42325</c:v>
                </c:pt>
                <c:pt idx="299">
                  <c:v>42324</c:v>
                </c:pt>
                <c:pt idx="300">
                  <c:v>42321</c:v>
                </c:pt>
                <c:pt idx="301">
                  <c:v>42320</c:v>
                </c:pt>
                <c:pt idx="302">
                  <c:v>42319</c:v>
                </c:pt>
                <c:pt idx="303">
                  <c:v>42318</c:v>
                </c:pt>
                <c:pt idx="304">
                  <c:v>42317</c:v>
                </c:pt>
                <c:pt idx="305">
                  <c:v>42314</c:v>
                </c:pt>
                <c:pt idx="306">
                  <c:v>42313</c:v>
                </c:pt>
                <c:pt idx="307">
                  <c:v>42312</c:v>
                </c:pt>
                <c:pt idx="308">
                  <c:v>42310</c:v>
                </c:pt>
                <c:pt idx="309">
                  <c:v>42307</c:v>
                </c:pt>
                <c:pt idx="310">
                  <c:v>42306</c:v>
                </c:pt>
                <c:pt idx="311">
                  <c:v>42305</c:v>
                </c:pt>
                <c:pt idx="312">
                  <c:v>42304</c:v>
                </c:pt>
                <c:pt idx="313">
                  <c:v>42303</c:v>
                </c:pt>
                <c:pt idx="314">
                  <c:v>42300</c:v>
                </c:pt>
                <c:pt idx="315">
                  <c:v>42299</c:v>
                </c:pt>
                <c:pt idx="316">
                  <c:v>42298</c:v>
                </c:pt>
                <c:pt idx="317">
                  <c:v>42297</c:v>
                </c:pt>
                <c:pt idx="318">
                  <c:v>42296</c:v>
                </c:pt>
                <c:pt idx="319">
                  <c:v>42293</c:v>
                </c:pt>
                <c:pt idx="320">
                  <c:v>42292</c:v>
                </c:pt>
                <c:pt idx="321">
                  <c:v>42291</c:v>
                </c:pt>
                <c:pt idx="322">
                  <c:v>42290</c:v>
                </c:pt>
                <c:pt idx="323">
                  <c:v>42286</c:v>
                </c:pt>
                <c:pt idx="324">
                  <c:v>42285</c:v>
                </c:pt>
                <c:pt idx="325">
                  <c:v>42284</c:v>
                </c:pt>
                <c:pt idx="326">
                  <c:v>42283</c:v>
                </c:pt>
                <c:pt idx="327">
                  <c:v>42282</c:v>
                </c:pt>
                <c:pt idx="328">
                  <c:v>42279</c:v>
                </c:pt>
                <c:pt idx="329">
                  <c:v>42278</c:v>
                </c:pt>
                <c:pt idx="330">
                  <c:v>42277</c:v>
                </c:pt>
                <c:pt idx="331">
                  <c:v>42276</c:v>
                </c:pt>
                <c:pt idx="332">
                  <c:v>42275</c:v>
                </c:pt>
                <c:pt idx="333">
                  <c:v>42272</c:v>
                </c:pt>
                <c:pt idx="334">
                  <c:v>42271</c:v>
                </c:pt>
                <c:pt idx="335">
                  <c:v>42265</c:v>
                </c:pt>
                <c:pt idx="336">
                  <c:v>42264</c:v>
                </c:pt>
                <c:pt idx="337">
                  <c:v>42263</c:v>
                </c:pt>
                <c:pt idx="338">
                  <c:v>42262</c:v>
                </c:pt>
                <c:pt idx="339">
                  <c:v>42261</c:v>
                </c:pt>
                <c:pt idx="340">
                  <c:v>42258</c:v>
                </c:pt>
                <c:pt idx="341">
                  <c:v>42257</c:v>
                </c:pt>
                <c:pt idx="342">
                  <c:v>42256</c:v>
                </c:pt>
                <c:pt idx="343">
                  <c:v>42255</c:v>
                </c:pt>
                <c:pt idx="344">
                  <c:v>42254</c:v>
                </c:pt>
                <c:pt idx="345">
                  <c:v>42251</c:v>
                </c:pt>
                <c:pt idx="346">
                  <c:v>42250</c:v>
                </c:pt>
                <c:pt idx="347">
                  <c:v>42249</c:v>
                </c:pt>
                <c:pt idx="348">
                  <c:v>42248</c:v>
                </c:pt>
                <c:pt idx="349">
                  <c:v>42247</c:v>
                </c:pt>
                <c:pt idx="350">
                  <c:v>42244</c:v>
                </c:pt>
                <c:pt idx="351">
                  <c:v>42243</c:v>
                </c:pt>
                <c:pt idx="352">
                  <c:v>42242</c:v>
                </c:pt>
                <c:pt idx="353">
                  <c:v>42241</c:v>
                </c:pt>
                <c:pt idx="354">
                  <c:v>42240</c:v>
                </c:pt>
                <c:pt idx="355">
                  <c:v>42237</c:v>
                </c:pt>
                <c:pt idx="356">
                  <c:v>42236</c:v>
                </c:pt>
                <c:pt idx="357">
                  <c:v>42235</c:v>
                </c:pt>
                <c:pt idx="358">
                  <c:v>42234</c:v>
                </c:pt>
                <c:pt idx="359">
                  <c:v>42233</c:v>
                </c:pt>
                <c:pt idx="360">
                  <c:v>42230</c:v>
                </c:pt>
                <c:pt idx="361">
                  <c:v>42229</c:v>
                </c:pt>
                <c:pt idx="362">
                  <c:v>42228</c:v>
                </c:pt>
                <c:pt idx="363">
                  <c:v>42227</c:v>
                </c:pt>
                <c:pt idx="364">
                  <c:v>42226</c:v>
                </c:pt>
                <c:pt idx="365">
                  <c:v>42223</c:v>
                </c:pt>
                <c:pt idx="366">
                  <c:v>42222</c:v>
                </c:pt>
                <c:pt idx="367">
                  <c:v>42221</c:v>
                </c:pt>
                <c:pt idx="368">
                  <c:v>42220</c:v>
                </c:pt>
                <c:pt idx="369">
                  <c:v>42219</c:v>
                </c:pt>
                <c:pt idx="370">
                  <c:v>42216</c:v>
                </c:pt>
                <c:pt idx="371">
                  <c:v>42215</c:v>
                </c:pt>
                <c:pt idx="372">
                  <c:v>42214</c:v>
                </c:pt>
                <c:pt idx="373">
                  <c:v>42213</c:v>
                </c:pt>
                <c:pt idx="374">
                  <c:v>42212</c:v>
                </c:pt>
                <c:pt idx="375">
                  <c:v>42209</c:v>
                </c:pt>
                <c:pt idx="376">
                  <c:v>42208</c:v>
                </c:pt>
                <c:pt idx="377">
                  <c:v>42207</c:v>
                </c:pt>
                <c:pt idx="378">
                  <c:v>42206</c:v>
                </c:pt>
                <c:pt idx="379">
                  <c:v>42202</c:v>
                </c:pt>
                <c:pt idx="380">
                  <c:v>42201</c:v>
                </c:pt>
                <c:pt idx="381">
                  <c:v>42200</c:v>
                </c:pt>
                <c:pt idx="382">
                  <c:v>42199</c:v>
                </c:pt>
                <c:pt idx="383">
                  <c:v>42198</c:v>
                </c:pt>
                <c:pt idx="384">
                  <c:v>42195</c:v>
                </c:pt>
                <c:pt idx="385">
                  <c:v>42194</c:v>
                </c:pt>
                <c:pt idx="386">
                  <c:v>42193</c:v>
                </c:pt>
                <c:pt idx="387">
                  <c:v>42192</c:v>
                </c:pt>
                <c:pt idx="388">
                  <c:v>42191</c:v>
                </c:pt>
                <c:pt idx="389">
                  <c:v>42188</c:v>
                </c:pt>
                <c:pt idx="390">
                  <c:v>42187</c:v>
                </c:pt>
                <c:pt idx="391">
                  <c:v>42186</c:v>
                </c:pt>
                <c:pt idx="392">
                  <c:v>42185</c:v>
                </c:pt>
                <c:pt idx="393">
                  <c:v>42184</c:v>
                </c:pt>
                <c:pt idx="394">
                  <c:v>42181</c:v>
                </c:pt>
                <c:pt idx="395">
                  <c:v>42180</c:v>
                </c:pt>
                <c:pt idx="396">
                  <c:v>42179</c:v>
                </c:pt>
                <c:pt idx="397">
                  <c:v>42178</c:v>
                </c:pt>
                <c:pt idx="398">
                  <c:v>42177</c:v>
                </c:pt>
                <c:pt idx="399">
                  <c:v>42174</c:v>
                </c:pt>
                <c:pt idx="400">
                  <c:v>42173</c:v>
                </c:pt>
                <c:pt idx="401">
                  <c:v>42172</c:v>
                </c:pt>
                <c:pt idx="402">
                  <c:v>42171</c:v>
                </c:pt>
                <c:pt idx="403">
                  <c:v>42170</c:v>
                </c:pt>
                <c:pt idx="404">
                  <c:v>42167</c:v>
                </c:pt>
                <c:pt idx="405">
                  <c:v>42166</c:v>
                </c:pt>
                <c:pt idx="406">
                  <c:v>42165</c:v>
                </c:pt>
                <c:pt idx="407">
                  <c:v>42164</c:v>
                </c:pt>
                <c:pt idx="408">
                  <c:v>42163</c:v>
                </c:pt>
                <c:pt idx="409">
                  <c:v>42160</c:v>
                </c:pt>
                <c:pt idx="410">
                  <c:v>42159</c:v>
                </c:pt>
                <c:pt idx="411">
                  <c:v>42158</c:v>
                </c:pt>
                <c:pt idx="412">
                  <c:v>42157</c:v>
                </c:pt>
                <c:pt idx="413">
                  <c:v>42156</c:v>
                </c:pt>
                <c:pt idx="414">
                  <c:v>42153</c:v>
                </c:pt>
                <c:pt idx="415">
                  <c:v>42152</c:v>
                </c:pt>
                <c:pt idx="416">
                  <c:v>42151</c:v>
                </c:pt>
                <c:pt idx="417">
                  <c:v>42150</c:v>
                </c:pt>
                <c:pt idx="418">
                  <c:v>42149</c:v>
                </c:pt>
                <c:pt idx="419">
                  <c:v>42146</c:v>
                </c:pt>
                <c:pt idx="420">
                  <c:v>42145</c:v>
                </c:pt>
                <c:pt idx="421">
                  <c:v>42144</c:v>
                </c:pt>
                <c:pt idx="422">
                  <c:v>42143</c:v>
                </c:pt>
                <c:pt idx="423">
                  <c:v>42142</c:v>
                </c:pt>
                <c:pt idx="424">
                  <c:v>42139</c:v>
                </c:pt>
                <c:pt idx="425">
                  <c:v>42138</c:v>
                </c:pt>
                <c:pt idx="426">
                  <c:v>42137</c:v>
                </c:pt>
                <c:pt idx="427">
                  <c:v>42136</c:v>
                </c:pt>
                <c:pt idx="428">
                  <c:v>42135</c:v>
                </c:pt>
                <c:pt idx="429">
                  <c:v>42132</c:v>
                </c:pt>
                <c:pt idx="430">
                  <c:v>42131</c:v>
                </c:pt>
                <c:pt idx="431">
                  <c:v>42125</c:v>
                </c:pt>
                <c:pt idx="432">
                  <c:v>42124</c:v>
                </c:pt>
                <c:pt idx="433">
                  <c:v>42122</c:v>
                </c:pt>
                <c:pt idx="434">
                  <c:v>42121</c:v>
                </c:pt>
                <c:pt idx="435">
                  <c:v>42118</c:v>
                </c:pt>
                <c:pt idx="436">
                  <c:v>42117</c:v>
                </c:pt>
                <c:pt idx="437">
                  <c:v>42116</c:v>
                </c:pt>
                <c:pt idx="438">
                  <c:v>42115</c:v>
                </c:pt>
                <c:pt idx="439">
                  <c:v>42114</c:v>
                </c:pt>
                <c:pt idx="440">
                  <c:v>42111</c:v>
                </c:pt>
                <c:pt idx="441">
                  <c:v>42110</c:v>
                </c:pt>
                <c:pt idx="442">
                  <c:v>42109</c:v>
                </c:pt>
                <c:pt idx="443">
                  <c:v>42108</c:v>
                </c:pt>
                <c:pt idx="444">
                  <c:v>42107</c:v>
                </c:pt>
                <c:pt idx="445">
                  <c:v>42104</c:v>
                </c:pt>
                <c:pt idx="446">
                  <c:v>42103</c:v>
                </c:pt>
                <c:pt idx="447">
                  <c:v>42102</c:v>
                </c:pt>
                <c:pt idx="448">
                  <c:v>42101</c:v>
                </c:pt>
                <c:pt idx="449">
                  <c:v>42100</c:v>
                </c:pt>
                <c:pt idx="450">
                  <c:v>42097</c:v>
                </c:pt>
                <c:pt idx="451">
                  <c:v>42096</c:v>
                </c:pt>
                <c:pt idx="452">
                  <c:v>42095</c:v>
                </c:pt>
                <c:pt idx="453">
                  <c:v>42094</c:v>
                </c:pt>
                <c:pt idx="454">
                  <c:v>42093</c:v>
                </c:pt>
                <c:pt idx="455">
                  <c:v>42090</c:v>
                </c:pt>
                <c:pt idx="456">
                  <c:v>42089</c:v>
                </c:pt>
                <c:pt idx="457">
                  <c:v>42088</c:v>
                </c:pt>
                <c:pt idx="458">
                  <c:v>42087</c:v>
                </c:pt>
                <c:pt idx="459">
                  <c:v>42086</c:v>
                </c:pt>
                <c:pt idx="460">
                  <c:v>42083</c:v>
                </c:pt>
                <c:pt idx="461">
                  <c:v>42082</c:v>
                </c:pt>
                <c:pt idx="462">
                  <c:v>42081</c:v>
                </c:pt>
                <c:pt idx="463">
                  <c:v>42080</c:v>
                </c:pt>
                <c:pt idx="464">
                  <c:v>42079</c:v>
                </c:pt>
                <c:pt idx="465">
                  <c:v>42076</c:v>
                </c:pt>
                <c:pt idx="466">
                  <c:v>42075</c:v>
                </c:pt>
                <c:pt idx="467">
                  <c:v>42074</c:v>
                </c:pt>
                <c:pt idx="468">
                  <c:v>42073</c:v>
                </c:pt>
                <c:pt idx="469">
                  <c:v>42072</c:v>
                </c:pt>
                <c:pt idx="470">
                  <c:v>42069</c:v>
                </c:pt>
                <c:pt idx="471">
                  <c:v>42068</c:v>
                </c:pt>
                <c:pt idx="472">
                  <c:v>42067</c:v>
                </c:pt>
                <c:pt idx="473">
                  <c:v>42066</c:v>
                </c:pt>
                <c:pt idx="474">
                  <c:v>42065</c:v>
                </c:pt>
                <c:pt idx="475">
                  <c:v>42062</c:v>
                </c:pt>
                <c:pt idx="476">
                  <c:v>42061</c:v>
                </c:pt>
                <c:pt idx="477">
                  <c:v>42060</c:v>
                </c:pt>
                <c:pt idx="478">
                  <c:v>42059</c:v>
                </c:pt>
                <c:pt idx="479">
                  <c:v>42058</c:v>
                </c:pt>
                <c:pt idx="480">
                  <c:v>42055</c:v>
                </c:pt>
                <c:pt idx="481">
                  <c:v>42054</c:v>
                </c:pt>
                <c:pt idx="482">
                  <c:v>42053</c:v>
                </c:pt>
                <c:pt idx="483">
                  <c:v>42052</c:v>
                </c:pt>
                <c:pt idx="484">
                  <c:v>42051</c:v>
                </c:pt>
                <c:pt idx="485">
                  <c:v>42048</c:v>
                </c:pt>
                <c:pt idx="486">
                  <c:v>42047</c:v>
                </c:pt>
                <c:pt idx="487">
                  <c:v>42045</c:v>
                </c:pt>
                <c:pt idx="488">
                  <c:v>42044</c:v>
                </c:pt>
                <c:pt idx="489">
                  <c:v>42041</c:v>
                </c:pt>
                <c:pt idx="490">
                  <c:v>42040</c:v>
                </c:pt>
                <c:pt idx="491">
                  <c:v>42039</c:v>
                </c:pt>
                <c:pt idx="492">
                  <c:v>42038</c:v>
                </c:pt>
                <c:pt idx="493">
                  <c:v>42037</c:v>
                </c:pt>
                <c:pt idx="494">
                  <c:v>42034</c:v>
                </c:pt>
                <c:pt idx="495">
                  <c:v>42033</c:v>
                </c:pt>
                <c:pt idx="496">
                  <c:v>42032</c:v>
                </c:pt>
                <c:pt idx="497">
                  <c:v>42031</c:v>
                </c:pt>
                <c:pt idx="498">
                  <c:v>42030</c:v>
                </c:pt>
                <c:pt idx="499">
                  <c:v>42027</c:v>
                </c:pt>
                <c:pt idx="500">
                  <c:v>42026</c:v>
                </c:pt>
                <c:pt idx="501">
                  <c:v>42025</c:v>
                </c:pt>
                <c:pt idx="502">
                  <c:v>42024</c:v>
                </c:pt>
                <c:pt idx="503">
                  <c:v>42023</c:v>
                </c:pt>
                <c:pt idx="504">
                  <c:v>42020</c:v>
                </c:pt>
                <c:pt idx="505">
                  <c:v>42019</c:v>
                </c:pt>
                <c:pt idx="506">
                  <c:v>42018</c:v>
                </c:pt>
                <c:pt idx="507">
                  <c:v>42017</c:v>
                </c:pt>
                <c:pt idx="508">
                  <c:v>42013</c:v>
                </c:pt>
                <c:pt idx="509">
                  <c:v>42012</c:v>
                </c:pt>
                <c:pt idx="510">
                  <c:v>42011</c:v>
                </c:pt>
                <c:pt idx="511">
                  <c:v>42010</c:v>
                </c:pt>
                <c:pt idx="512">
                  <c:v>42009</c:v>
                </c:pt>
                <c:pt idx="513">
                  <c:v>42003</c:v>
                </c:pt>
                <c:pt idx="514">
                  <c:v>42002</c:v>
                </c:pt>
                <c:pt idx="515">
                  <c:v>41999</c:v>
                </c:pt>
                <c:pt idx="516">
                  <c:v>41998</c:v>
                </c:pt>
                <c:pt idx="517">
                  <c:v>41997</c:v>
                </c:pt>
                <c:pt idx="518">
                  <c:v>41995</c:v>
                </c:pt>
                <c:pt idx="519">
                  <c:v>41992</c:v>
                </c:pt>
                <c:pt idx="520">
                  <c:v>41991</c:v>
                </c:pt>
                <c:pt idx="521">
                  <c:v>41990</c:v>
                </c:pt>
                <c:pt idx="522">
                  <c:v>41989</c:v>
                </c:pt>
                <c:pt idx="523">
                  <c:v>41988</c:v>
                </c:pt>
                <c:pt idx="524">
                  <c:v>41985</c:v>
                </c:pt>
                <c:pt idx="525">
                  <c:v>41984</c:v>
                </c:pt>
                <c:pt idx="526">
                  <c:v>41983</c:v>
                </c:pt>
                <c:pt idx="527">
                  <c:v>41982</c:v>
                </c:pt>
                <c:pt idx="528">
                  <c:v>41981</c:v>
                </c:pt>
                <c:pt idx="529">
                  <c:v>41978</c:v>
                </c:pt>
                <c:pt idx="530">
                  <c:v>41977</c:v>
                </c:pt>
                <c:pt idx="531">
                  <c:v>41976</c:v>
                </c:pt>
                <c:pt idx="532">
                  <c:v>41975</c:v>
                </c:pt>
                <c:pt idx="533">
                  <c:v>41974</c:v>
                </c:pt>
                <c:pt idx="534">
                  <c:v>41971</c:v>
                </c:pt>
                <c:pt idx="535">
                  <c:v>41970</c:v>
                </c:pt>
                <c:pt idx="536">
                  <c:v>41969</c:v>
                </c:pt>
                <c:pt idx="537">
                  <c:v>41968</c:v>
                </c:pt>
                <c:pt idx="538">
                  <c:v>41964</c:v>
                </c:pt>
                <c:pt idx="539">
                  <c:v>41963</c:v>
                </c:pt>
                <c:pt idx="540">
                  <c:v>41962</c:v>
                </c:pt>
                <c:pt idx="541">
                  <c:v>41961</c:v>
                </c:pt>
                <c:pt idx="542">
                  <c:v>41960</c:v>
                </c:pt>
                <c:pt idx="543">
                  <c:v>41957</c:v>
                </c:pt>
                <c:pt idx="544">
                  <c:v>41956</c:v>
                </c:pt>
                <c:pt idx="545">
                  <c:v>41955</c:v>
                </c:pt>
                <c:pt idx="546">
                  <c:v>41954</c:v>
                </c:pt>
                <c:pt idx="547">
                  <c:v>41953</c:v>
                </c:pt>
                <c:pt idx="548">
                  <c:v>41950</c:v>
                </c:pt>
                <c:pt idx="549">
                  <c:v>41949</c:v>
                </c:pt>
                <c:pt idx="550">
                  <c:v>41948</c:v>
                </c:pt>
                <c:pt idx="551">
                  <c:v>41947</c:v>
                </c:pt>
                <c:pt idx="552">
                  <c:v>41943</c:v>
                </c:pt>
                <c:pt idx="553">
                  <c:v>41942</c:v>
                </c:pt>
                <c:pt idx="554">
                  <c:v>41941</c:v>
                </c:pt>
                <c:pt idx="555">
                  <c:v>41940</c:v>
                </c:pt>
                <c:pt idx="556">
                  <c:v>41939</c:v>
                </c:pt>
                <c:pt idx="557">
                  <c:v>41936</c:v>
                </c:pt>
                <c:pt idx="558">
                  <c:v>41935</c:v>
                </c:pt>
                <c:pt idx="559">
                  <c:v>41934</c:v>
                </c:pt>
                <c:pt idx="560">
                  <c:v>41933</c:v>
                </c:pt>
                <c:pt idx="561">
                  <c:v>41932</c:v>
                </c:pt>
                <c:pt idx="562">
                  <c:v>41929</c:v>
                </c:pt>
                <c:pt idx="563">
                  <c:v>41928</c:v>
                </c:pt>
                <c:pt idx="564">
                  <c:v>41927</c:v>
                </c:pt>
                <c:pt idx="565">
                  <c:v>41926</c:v>
                </c:pt>
                <c:pt idx="566">
                  <c:v>41922</c:v>
                </c:pt>
                <c:pt idx="567">
                  <c:v>41921</c:v>
                </c:pt>
                <c:pt idx="568">
                  <c:v>41920</c:v>
                </c:pt>
                <c:pt idx="569">
                  <c:v>41919</c:v>
                </c:pt>
                <c:pt idx="570">
                  <c:v>41918</c:v>
                </c:pt>
                <c:pt idx="571">
                  <c:v>41915</c:v>
                </c:pt>
                <c:pt idx="572">
                  <c:v>41914</c:v>
                </c:pt>
                <c:pt idx="573">
                  <c:v>41913</c:v>
                </c:pt>
                <c:pt idx="574">
                  <c:v>41912</c:v>
                </c:pt>
                <c:pt idx="575">
                  <c:v>41911</c:v>
                </c:pt>
                <c:pt idx="576">
                  <c:v>41908</c:v>
                </c:pt>
                <c:pt idx="577">
                  <c:v>41907</c:v>
                </c:pt>
                <c:pt idx="578">
                  <c:v>41906</c:v>
                </c:pt>
                <c:pt idx="579">
                  <c:v>41904</c:v>
                </c:pt>
                <c:pt idx="580">
                  <c:v>41901</c:v>
                </c:pt>
                <c:pt idx="581">
                  <c:v>41900</c:v>
                </c:pt>
                <c:pt idx="582">
                  <c:v>41899</c:v>
                </c:pt>
                <c:pt idx="583">
                  <c:v>41898</c:v>
                </c:pt>
                <c:pt idx="584">
                  <c:v>41894</c:v>
                </c:pt>
                <c:pt idx="585">
                  <c:v>41893</c:v>
                </c:pt>
                <c:pt idx="586">
                  <c:v>41892</c:v>
                </c:pt>
                <c:pt idx="587">
                  <c:v>41891</c:v>
                </c:pt>
                <c:pt idx="588">
                  <c:v>41890</c:v>
                </c:pt>
                <c:pt idx="589">
                  <c:v>41887</c:v>
                </c:pt>
                <c:pt idx="590">
                  <c:v>41886</c:v>
                </c:pt>
                <c:pt idx="591">
                  <c:v>41885</c:v>
                </c:pt>
                <c:pt idx="592">
                  <c:v>41884</c:v>
                </c:pt>
                <c:pt idx="593">
                  <c:v>41883</c:v>
                </c:pt>
                <c:pt idx="594">
                  <c:v>41880</c:v>
                </c:pt>
                <c:pt idx="595">
                  <c:v>41879</c:v>
                </c:pt>
                <c:pt idx="596">
                  <c:v>41878</c:v>
                </c:pt>
                <c:pt idx="597">
                  <c:v>41877</c:v>
                </c:pt>
                <c:pt idx="598">
                  <c:v>41876</c:v>
                </c:pt>
                <c:pt idx="599">
                  <c:v>41873</c:v>
                </c:pt>
                <c:pt idx="600">
                  <c:v>41872</c:v>
                </c:pt>
                <c:pt idx="601">
                  <c:v>41871</c:v>
                </c:pt>
                <c:pt idx="602">
                  <c:v>41870</c:v>
                </c:pt>
                <c:pt idx="603">
                  <c:v>41869</c:v>
                </c:pt>
                <c:pt idx="604">
                  <c:v>41866</c:v>
                </c:pt>
                <c:pt idx="605">
                  <c:v>41865</c:v>
                </c:pt>
                <c:pt idx="606">
                  <c:v>41864</c:v>
                </c:pt>
                <c:pt idx="607">
                  <c:v>41863</c:v>
                </c:pt>
                <c:pt idx="608">
                  <c:v>41862</c:v>
                </c:pt>
                <c:pt idx="609">
                  <c:v>41859</c:v>
                </c:pt>
                <c:pt idx="610">
                  <c:v>41858</c:v>
                </c:pt>
                <c:pt idx="611">
                  <c:v>41857</c:v>
                </c:pt>
                <c:pt idx="612">
                  <c:v>41856</c:v>
                </c:pt>
                <c:pt idx="613">
                  <c:v>41855</c:v>
                </c:pt>
                <c:pt idx="614">
                  <c:v>41852</c:v>
                </c:pt>
                <c:pt idx="615">
                  <c:v>41851</c:v>
                </c:pt>
                <c:pt idx="616">
                  <c:v>41850</c:v>
                </c:pt>
                <c:pt idx="617">
                  <c:v>41849</c:v>
                </c:pt>
                <c:pt idx="618">
                  <c:v>41848</c:v>
                </c:pt>
                <c:pt idx="619">
                  <c:v>41845</c:v>
                </c:pt>
                <c:pt idx="620">
                  <c:v>41844</c:v>
                </c:pt>
                <c:pt idx="621">
                  <c:v>41843</c:v>
                </c:pt>
                <c:pt idx="622">
                  <c:v>41842</c:v>
                </c:pt>
                <c:pt idx="623">
                  <c:v>41838</c:v>
                </c:pt>
                <c:pt idx="624">
                  <c:v>41837</c:v>
                </c:pt>
                <c:pt idx="625">
                  <c:v>41836</c:v>
                </c:pt>
                <c:pt idx="626">
                  <c:v>41835</c:v>
                </c:pt>
                <c:pt idx="627">
                  <c:v>41834</c:v>
                </c:pt>
                <c:pt idx="628">
                  <c:v>41831</c:v>
                </c:pt>
                <c:pt idx="629">
                  <c:v>41830</c:v>
                </c:pt>
                <c:pt idx="630">
                  <c:v>41829</c:v>
                </c:pt>
                <c:pt idx="631">
                  <c:v>41828</c:v>
                </c:pt>
                <c:pt idx="632">
                  <c:v>41827</c:v>
                </c:pt>
                <c:pt idx="633">
                  <c:v>41824</c:v>
                </c:pt>
                <c:pt idx="634">
                  <c:v>41823</c:v>
                </c:pt>
                <c:pt idx="635">
                  <c:v>41822</c:v>
                </c:pt>
                <c:pt idx="636">
                  <c:v>41821</c:v>
                </c:pt>
                <c:pt idx="637">
                  <c:v>41820</c:v>
                </c:pt>
                <c:pt idx="638">
                  <c:v>41817</c:v>
                </c:pt>
                <c:pt idx="639">
                  <c:v>41816</c:v>
                </c:pt>
                <c:pt idx="640">
                  <c:v>41815</c:v>
                </c:pt>
                <c:pt idx="641">
                  <c:v>41814</c:v>
                </c:pt>
                <c:pt idx="642">
                  <c:v>41813</c:v>
                </c:pt>
                <c:pt idx="643">
                  <c:v>41810</c:v>
                </c:pt>
                <c:pt idx="644">
                  <c:v>41809</c:v>
                </c:pt>
                <c:pt idx="645">
                  <c:v>41808</c:v>
                </c:pt>
                <c:pt idx="646">
                  <c:v>41807</c:v>
                </c:pt>
                <c:pt idx="647">
                  <c:v>41806</c:v>
                </c:pt>
                <c:pt idx="648">
                  <c:v>41803</c:v>
                </c:pt>
                <c:pt idx="649">
                  <c:v>41802</c:v>
                </c:pt>
                <c:pt idx="650">
                  <c:v>41801</c:v>
                </c:pt>
                <c:pt idx="651">
                  <c:v>41800</c:v>
                </c:pt>
                <c:pt idx="652">
                  <c:v>41799</c:v>
                </c:pt>
                <c:pt idx="653">
                  <c:v>41796</c:v>
                </c:pt>
                <c:pt idx="654">
                  <c:v>41795</c:v>
                </c:pt>
                <c:pt idx="655">
                  <c:v>41794</c:v>
                </c:pt>
                <c:pt idx="656">
                  <c:v>41793</c:v>
                </c:pt>
                <c:pt idx="657">
                  <c:v>41792</c:v>
                </c:pt>
                <c:pt idx="658">
                  <c:v>41789</c:v>
                </c:pt>
                <c:pt idx="659">
                  <c:v>41788</c:v>
                </c:pt>
                <c:pt idx="660">
                  <c:v>41787</c:v>
                </c:pt>
                <c:pt idx="661">
                  <c:v>41786</c:v>
                </c:pt>
                <c:pt idx="662">
                  <c:v>41785</c:v>
                </c:pt>
                <c:pt idx="663">
                  <c:v>41782</c:v>
                </c:pt>
                <c:pt idx="664">
                  <c:v>41781</c:v>
                </c:pt>
                <c:pt idx="665">
                  <c:v>41780</c:v>
                </c:pt>
                <c:pt idx="666">
                  <c:v>41779</c:v>
                </c:pt>
                <c:pt idx="667">
                  <c:v>41778</c:v>
                </c:pt>
                <c:pt idx="668">
                  <c:v>41775</c:v>
                </c:pt>
                <c:pt idx="669">
                  <c:v>41774</c:v>
                </c:pt>
                <c:pt idx="670">
                  <c:v>41773</c:v>
                </c:pt>
                <c:pt idx="671">
                  <c:v>41772</c:v>
                </c:pt>
                <c:pt idx="672">
                  <c:v>41771</c:v>
                </c:pt>
                <c:pt idx="673">
                  <c:v>41768</c:v>
                </c:pt>
                <c:pt idx="674">
                  <c:v>41767</c:v>
                </c:pt>
                <c:pt idx="675">
                  <c:v>41766</c:v>
                </c:pt>
                <c:pt idx="676">
                  <c:v>41761</c:v>
                </c:pt>
                <c:pt idx="677">
                  <c:v>41760</c:v>
                </c:pt>
                <c:pt idx="678">
                  <c:v>41759</c:v>
                </c:pt>
                <c:pt idx="679">
                  <c:v>41757</c:v>
                </c:pt>
                <c:pt idx="680">
                  <c:v>41754</c:v>
                </c:pt>
                <c:pt idx="681">
                  <c:v>41753</c:v>
                </c:pt>
                <c:pt idx="682">
                  <c:v>41752</c:v>
                </c:pt>
                <c:pt idx="683">
                  <c:v>41751</c:v>
                </c:pt>
                <c:pt idx="684">
                  <c:v>41750</c:v>
                </c:pt>
                <c:pt idx="685">
                  <c:v>41747</c:v>
                </c:pt>
                <c:pt idx="686">
                  <c:v>41746</c:v>
                </c:pt>
                <c:pt idx="687">
                  <c:v>41745</c:v>
                </c:pt>
                <c:pt idx="688">
                  <c:v>41744</c:v>
                </c:pt>
                <c:pt idx="689">
                  <c:v>41743</c:v>
                </c:pt>
                <c:pt idx="690">
                  <c:v>41740</c:v>
                </c:pt>
                <c:pt idx="691">
                  <c:v>41739</c:v>
                </c:pt>
                <c:pt idx="692">
                  <c:v>41738</c:v>
                </c:pt>
                <c:pt idx="693">
                  <c:v>41737</c:v>
                </c:pt>
                <c:pt idx="694">
                  <c:v>41736</c:v>
                </c:pt>
                <c:pt idx="695">
                  <c:v>41733</c:v>
                </c:pt>
                <c:pt idx="696">
                  <c:v>41732</c:v>
                </c:pt>
                <c:pt idx="697">
                  <c:v>41731</c:v>
                </c:pt>
                <c:pt idx="698">
                  <c:v>41730</c:v>
                </c:pt>
                <c:pt idx="699">
                  <c:v>41729</c:v>
                </c:pt>
                <c:pt idx="700">
                  <c:v>41726</c:v>
                </c:pt>
                <c:pt idx="701">
                  <c:v>41725</c:v>
                </c:pt>
                <c:pt idx="702">
                  <c:v>41724</c:v>
                </c:pt>
                <c:pt idx="703">
                  <c:v>41723</c:v>
                </c:pt>
                <c:pt idx="704">
                  <c:v>41722</c:v>
                </c:pt>
                <c:pt idx="705">
                  <c:v>41718</c:v>
                </c:pt>
                <c:pt idx="706">
                  <c:v>41717</c:v>
                </c:pt>
                <c:pt idx="707">
                  <c:v>41716</c:v>
                </c:pt>
                <c:pt idx="708">
                  <c:v>41715</c:v>
                </c:pt>
                <c:pt idx="709">
                  <c:v>41712</c:v>
                </c:pt>
                <c:pt idx="710">
                  <c:v>41711</c:v>
                </c:pt>
                <c:pt idx="711">
                  <c:v>41710</c:v>
                </c:pt>
                <c:pt idx="712">
                  <c:v>41709</c:v>
                </c:pt>
                <c:pt idx="713">
                  <c:v>41708</c:v>
                </c:pt>
                <c:pt idx="714">
                  <c:v>41705</c:v>
                </c:pt>
                <c:pt idx="715">
                  <c:v>41704</c:v>
                </c:pt>
                <c:pt idx="716">
                  <c:v>41703</c:v>
                </c:pt>
                <c:pt idx="717">
                  <c:v>41702</c:v>
                </c:pt>
                <c:pt idx="718">
                  <c:v>41701</c:v>
                </c:pt>
                <c:pt idx="719">
                  <c:v>41698</c:v>
                </c:pt>
                <c:pt idx="720">
                  <c:v>41697</c:v>
                </c:pt>
                <c:pt idx="721">
                  <c:v>41696</c:v>
                </c:pt>
                <c:pt idx="722">
                  <c:v>41695</c:v>
                </c:pt>
                <c:pt idx="723">
                  <c:v>41694</c:v>
                </c:pt>
                <c:pt idx="724">
                  <c:v>41691</c:v>
                </c:pt>
                <c:pt idx="725">
                  <c:v>41690</c:v>
                </c:pt>
                <c:pt idx="726">
                  <c:v>41689</c:v>
                </c:pt>
                <c:pt idx="727">
                  <c:v>41688</c:v>
                </c:pt>
                <c:pt idx="728">
                  <c:v>41687</c:v>
                </c:pt>
                <c:pt idx="729">
                  <c:v>41684</c:v>
                </c:pt>
                <c:pt idx="730">
                  <c:v>41683</c:v>
                </c:pt>
                <c:pt idx="731">
                  <c:v>41682</c:v>
                </c:pt>
                <c:pt idx="732">
                  <c:v>41680</c:v>
                </c:pt>
              </c:numCache>
            </c:numRef>
          </c:cat>
          <c:val>
            <c:numRef>
              <c:f>現物!$T$26:$T$758</c:f>
              <c:numCache>
                <c:formatCode>#,##0"円"</c:formatCode>
                <c:ptCount val="733"/>
                <c:pt idx="0">
                  <c:v>418200</c:v>
                </c:pt>
                <c:pt idx="1">
                  <c:v>419000</c:v>
                </c:pt>
                <c:pt idx="2">
                  <c:v>415800</c:v>
                </c:pt>
                <c:pt idx="3">
                  <c:v>412000</c:v>
                </c:pt>
                <c:pt idx="4">
                  <c:v>417400</c:v>
                </c:pt>
                <c:pt idx="5">
                  <c:v>420600</c:v>
                </c:pt>
                <c:pt idx="6">
                  <c:v>429000</c:v>
                </c:pt>
                <c:pt idx="7">
                  <c:v>433200</c:v>
                </c:pt>
                <c:pt idx="8">
                  <c:v>425800</c:v>
                </c:pt>
                <c:pt idx="9">
                  <c:v>413400</c:v>
                </c:pt>
                <c:pt idx="10">
                  <c:v>411800</c:v>
                </c:pt>
                <c:pt idx="11">
                  <c:v>422400</c:v>
                </c:pt>
                <c:pt idx="12">
                  <c:v>425600</c:v>
                </c:pt>
                <c:pt idx="13">
                  <c:v>423200</c:v>
                </c:pt>
                <c:pt idx="14">
                  <c:v>414600</c:v>
                </c:pt>
                <c:pt idx="15">
                  <c:v>416600</c:v>
                </c:pt>
                <c:pt idx="16">
                  <c:v>423400</c:v>
                </c:pt>
                <c:pt idx="17">
                  <c:v>427800</c:v>
                </c:pt>
                <c:pt idx="18">
                  <c:v>425600</c:v>
                </c:pt>
                <c:pt idx="19">
                  <c:v>431200</c:v>
                </c:pt>
                <c:pt idx="20">
                  <c:v>424200</c:v>
                </c:pt>
                <c:pt idx="21">
                  <c:v>428800</c:v>
                </c:pt>
                <c:pt idx="22">
                  <c:v>433000</c:v>
                </c:pt>
                <c:pt idx="23">
                  <c:v>431400</c:v>
                </c:pt>
                <c:pt idx="24">
                  <c:v>419600</c:v>
                </c:pt>
                <c:pt idx="25">
                  <c:v>418400</c:v>
                </c:pt>
                <c:pt idx="26">
                  <c:v>429000</c:v>
                </c:pt>
                <c:pt idx="27">
                  <c:v>431400</c:v>
                </c:pt>
                <c:pt idx="28">
                  <c:v>429800</c:v>
                </c:pt>
                <c:pt idx="29">
                  <c:v>434400</c:v>
                </c:pt>
                <c:pt idx="30">
                  <c:v>438400</c:v>
                </c:pt>
                <c:pt idx="31">
                  <c:v>438800</c:v>
                </c:pt>
                <c:pt idx="32">
                  <c:v>441800</c:v>
                </c:pt>
                <c:pt idx="33">
                  <c:v>448600</c:v>
                </c:pt>
                <c:pt idx="34">
                  <c:v>439000</c:v>
                </c:pt>
                <c:pt idx="35">
                  <c:v>440200</c:v>
                </c:pt>
                <c:pt idx="36">
                  <c:v>440000</c:v>
                </c:pt>
                <c:pt idx="37">
                  <c:v>441400</c:v>
                </c:pt>
                <c:pt idx="38">
                  <c:v>443600</c:v>
                </c:pt>
                <c:pt idx="39">
                  <c:v>438800</c:v>
                </c:pt>
                <c:pt idx="40">
                  <c:v>432600</c:v>
                </c:pt>
                <c:pt idx="41">
                  <c:v>424600</c:v>
                </c:pt>
                <c:pt idx="42">
                  <c:v>416600</c:v>
                </c:pt>
                <c:pt idx="43">
                  <c:v>423200</c:v>
                </c:pt>
                <c:pt idx="44">
                  <c:v>410600</c:v>
                </c:pt>
                <c:pt idx="45">
                  <c:v>405200</c:v>
                </c:pt>
                <c:pt idx="46">
                  <c:v>406000</c:v>
                </c:pt>
                <c:pt idx="47">
                  <c:v>404200</c:v>
                </c:pt>
                <c:pt idx="48">
                  <c:v>396000</c:v>
                </c:pt>
                <c:pt idx="49">
                  <c:v>402400</c:v>
                </c:pt>
                <c:pt idx="50">
                  <c:v>402600</c:v>
                </c:pt>
                <c:pt idx="51">
                  <c:v>402400</c:v>
                </c:pt>
                <c:pt idx="52">
                  <c:v>394200</c:v>
                </c:pt>
                <c:pt idx="53">
                  <c:v>395800</c:v>
                </c:pt>
                <c:pt idx="54">
                  <c:v>398000</c:v>
                </c:pt>
                <c:pt idx="55">
                  <c:v>374600</c:v>
                </c:pt>
                <c:pt idx="56">
                  <c:v>369800</c:v>
                </c:pt>
                <c:pt idx="57">
                  <c:v>366400</c:v>
                </c:pt>
                <c:pt idx="58">
                  <c:v>353200</c:v>
                </c:pt>
                <c:pt idx="59">
                  <c:v>332000</c:v>
                </c:pt>
                <c:pt idx="60">
                  <c:v>351400</c:v>
                </c:pt>
                <c:pt idx="61">
                  <c:v>350000</c:v>
                </c:pt>
                <c:pt idx="62">
                  <c:v>343800</c:v>
                </c:pt>
                <c:pt idx="63">
                  <c:v>347400</c:v>
                </c:pt>
                <c:pt idx="64">
                  <c:v>355200</c:v>
                </c:pt>
                <c:pt idx="65">
                  <c:v>354200</c:v>
                </c:pt>
                <c:pt idx="66">
                  <c:v>350600</c:v>
                </c:pt>
                <c:pt idx="67">
                  <c:v>345600</c:v>
                </c:pt>
                <c:pt idx="68">
                  <c:v>343000</c:v>
                </c:pt>
                <c:pt idx="69">
                  <c:v>342800</c:v>
                </c:pt>
                <c:pt idx="70">
                  <c:v>339800</c:v>
                </c:pt>
                <c:pt idx="71">
                  <c:v>341800</c:v>
                </c:pt>
                <c:pt idx="72">
                  <c:v>341800</c:v>
                </c:pt>
                <c:pt idx="73">
                  <c:v>335400</c:v>
                </c:pt>
                <c:pt idx="74">
                  <c:v>334000</c:v>
                </c:pt>
                <c:pt idx="75">
                  <c:v>335400</c:v>
                </c:pt>
                <c:pt idx="76">
                  <c:v>334600</c:v>
                </c:pt>
                <c:pt idx="77">
                  <c:v>335600</c:v>
                </c:pt>
                <c:pt idx="78">
                  <c:v>336000</c:v>
                </c:pt>
                <c:pt idx="79">
                  <c:v>344800</c:v>
                </c:pt>
                <c:pt idx="80">
                  <c:v>346400</c:v>
                </c:pt>
                <c:pt idx="81">
                  <c:v>346800</c:v>
                </c:pt>
                <c:pt idx="82">
                  <c:v>344800</c:v>
                </c:pt>
                <c:pt idx="83">
                  <c:v>343200</c:v>
                </c:pt>
                <c:pt idx="84">
                  <c:v>337400</c:v>
                </c:pt>
                <c:pt idx="85">
                  <c:v>337200</c:v>
                </c:pt>
                <c:pt idx="86">
                  <c:v>344800</c:v>
                </c:pt>
                <c:pt idx="87">
                  <c:v>342600</c:v>
                </c:pt>
                <c:pt idx="88">
                  <c:v>356400</c:v>
                </c:pt>
                <c:pt idx="89">
                  <c:v>360400</c:v>
                </c:pt>
                <c:pt idx="90">
                  <c:v>365000</c:v>
                </c:pt>
                <c:pt idx="91">
                  <c:v>372200</c:v>
                </c:pt>
                <c:pt idx="92">
                  <c:v>348400</c:v>
                </c:pt>
                <c:pt idx="93">
                  <c:v>346800</c:v>
                </c:pt>
                <c:pt idx="94">
                  <c:v>341000</c:v>
                </c:pt>
                <c:pt idx="95">
                  <c:v>346600</c:v>
                </c:pt>
                <c:pt idx="96">
                  <c:v>350200</c:v>
                </c:pt>
                <c:pt idx="97">
                  <c:v>356000</c:v>
                </c:pt>
                <c:pt idx="98">
                  <c:v>360200</c:v>
                </c:pt>
                <c:pt idx="99">
                  <c:v>359000</c:v>
                </c:pt>
                <c:pt idx="100">
                  <c:v>361600</c:v>
                </c:pt>
                <c:pt idx="101">
                  <c:v>367400</c:v>
                </c:pt>
                <c:pt idx="102">
                  <c:v>364200</c:v>
                </c:pt>
                <c:pt idx="103">
                  <c:v>362600</c:v>
                </c:pt>
                <c:pt idx="104">
                  <c:v>362800</c:v>
                </c:pt>
                <c:pt idx="105">
                  <c:v>359400</c:v>
                </c:pt>
                <c:pt idx="106">
                  <c:v>346400</c:v>
                </c:pt>
                <c:pt idx="107">
                  <c:v>343000</c:v>
                </c:pt>
                <c:pt idx="108">
                  <c:v>335800</c:v>
                </c:pt>
                <c:pt idx="109">
                  <c:v>338200</c:v>
                </c:pt>
                <c:pt idx="110">
                  <c:v>337000</c:v>
                </c:pt>
                <c:pt idx="111">
                  <c:v>333800</c:v>
                </c:pt>
                <c:pt idx="112">
                  <c:v>335200</c:v>
                </c:pt>
                <c:pt idx="113">
                  <c:v>336200</c:v>
                </c:pt>
                <c:pt idx="114">
                  <c:v>332400</c:v>
                </c:pt>
                <c:pt idx="115">
                  <c:v>336200</c:v>
                </c:pt>
                <c:pt idx="116">
                  <c:v>326200</c:v>
                </c:pt>
                <c:pt idx="117">
                  <c:v>330600</c:v>
                </c:pt>
                <c:pt idx="118">
                  <c:v>332200</c:v>
                </c:pt>
                <c:pt idx="119">
                  <c:v>332600</c:v>
                </c:pt>
                <c:pt idx="120">
                  <c:v>335400</c:v>
                </c:pt>
                <c:pt idx="121">
                  <c:v>335800</c:v>
                </c:pt>
                <c:pt idx="122">
                  <c:v>324800</c:v>
                </c:pt>
                <c:pt idx="123">
                  <c:v>325600</c:v>
                </c:pt>
                <c:pt idx="124">
                  <c:v>320600</c:v>
                </c:pt>
                <c:pt idx="125">
                  <c:v>331600</c:v>
                </c:pt>
                <c:pt idx="126">
                  <c:v>342000</c:v>
                </c:pt>
                <c:pt idx="127">
                  <c:v>334200</c:v>
                </c:pt>
                <c:pt idx="128">
                  <c:v>316200</c:v>
                </c:pt>
                <c:pt idx="129">
                  <c:v>318600</c:v>
                </c:pt>
                <c:pt idx="130">
                  <c:v>316600</c:v>
                </c:pt>
                <c:pt idx="131">
                  <c:v>322000</c:v>
                </c:pt>
                <c:pt idx="132">
                  <c:v>324800</c:v>
                </c:pt>
                <c:pt idx="133">
                  <c:v>328000</c:v>
                </c:pt>
                <c:pt idx="134">
                  <c:v>325000</c:v>
                </c:pt>
                <c:pt idx="135">
                  <c:v>327400</c:v>
                </c:pt>
                <c:pt idx="136">
                  <c:v>327600</c:v>
                </c:pt>
                <c:pt idx="137">
                  <c:v>319000</c:v>
                </c:pt>
                <c:pt idx="138">
                  <c:v>320600</c:v>
                </c:pt>
                <c:pt idx="139">
                  <c:v>309000</c:v>
                </c:pt>
                <c:pt idx="140">
                  <c:v>292600</c:v>
                </c:pt>
                <c:pt idx="141">
                  <c:v>284000</c:v>
                </c:pt>
                <c:pt idx="142">
                  <c:v>287400</c:v>
                </c:pt>
                <c:pt idx="143">
                  <c:v>286200</c:v>
                </c:pt>
                <c:pt idx="144">
                  <c:v>294000</c:v>
                </c:pt>
                <c:pt idx="145">
                  <c:v>292800</c:v>
                </c:pt>
                <c:pt idx="146">
                  <c:v>296600</c:v>
                </c:pt>
                <c:pt idx="147">
                  <c:v>296600</c:v>
                </c:pt>
                <c:pt idx="148">
                  <c:v>298400</c:v>
                </c:pt>
                <c:pt idx="149">
                  <c:v>293000</c:v>
                </c:pt>
                <c:pt idx="150">
                  <c:v>298600</c:v>
                </c:pt>
                <c:pt idx="151">
                  <c:v>306000</c:v>
                </c:pt>
                <c:pt idx="152">
                  <c:v>327000</c:v>
                </c:pt>
                <c:pt idx="153">
                  <c:v>320400</c:v>
                </c:pt>
                <c:pt idx="154">
                  <c:v>322400</c:v>
                </c:pt>
                <c:pt idx="155">
                  <c:v>321400</c:v>
                </c:pt>
                <c:pt idx="156">
                  <c:v>316200</c:v>
                </c:pt>
                <c:pt idx="157">
                  <c:v>311200</c:v>
                </c:pt>
                <c:pt idx="158">
                  <c:v>314600</c:v>
                </c:pt>
                <c:pt idx="159">
                  <c:v>313000</c:v>
                </c:pt>
                <c:pt idx="160">
                  <c:v>317000</c:v>
                </c:pt>
                <c:pt idx="161">
                  <c:v>326600</c:v>
                </c:pt>
                <c:pt idx="162">
                  <c:v>330200</c:v>
                </c:pt>
                <c:pt idx="163">
                  <c:v>337400</c:v>
                </c:pt>
                <c:pt idx="164">
                  <c:v>337000</c:v>
                </c:pt>
                <c:pt idx="165">
                  <c:v>333200</c:v>
                </c:pt>
                <c:pt idx="166">
                  <c:v>337200</c:v>
                </c:pt>
                <c:pt idx="167">
                  <c:v>335800</c:v>
                </c:pt>
                <c:pt idx="168">
                  <c:v>345800</c:v>
                </c:pt>
                <c:pt idx="169">
                  <c:v>348800</c:v>
                </c:pt>
                <c:pt idx="170">
                  <c:v>344200</c:v>
                </c:pt>
                <c:pt idx="171">
                  <c:v>342600</c:v>
                </c:pt>
                <c:pt idx="172">
                  <c:v>338800</c:v>
                </c:pt>
                <c:pt idx="173">
                  <c:v>339600</c:v>
                </c:pt>
                <c:pt idx="174">
                  <c:v>336200</c:v>
                </c:pt>
                <c:pt idx="175">
                  <c:v>340000</c:v>
                </c:pt>
                <c:pt idx="176">
                  <c:v>341600</c:v>
                </c:pt>
                <c:pt idx="177">
                  <c:v>337200</c:v>
                </c:pt>
                <c:pt idx="178">
                  <c:v>337200</c:v>
                </c:pt>
                <c:pt idx="179">
                  <c:v>328400</c:v>
                </c:pt>
                <c:pt idx="180">
                  <c:v>325800</c:v>
                </c:pt>
                <c:pt idx="181">
                  <c:v>328200</c:v>
                </c:pt>
                <c:pt idx="182">
                  <c:v>334000</c:v>
                </c:pt>
                <c:pt idx="183">
                  <c:v>331600</c:v>
                </c:pt>
                <c:pt idx="184">
                  <c:v>331600</c:v>
                </c:pt>
                <c:pt idx="185">
                  <c:v>322400</c:v>
                </c:pt>
                <c:pt idx="186">
                  <c:v>321200</c:v>
                </c:pt>
                <c:pt idx="187">
                  <c:v>325600</c:v>
                </c:pt>
                <c:pt idx="188">
                  <c:v>335600</c:v>
                </c:pt>
                <c:pt idx="189">
                  <c:v>358800</c:v>
                </c:pt>
                <c:pt idx="190">
                  <c:v>358000</c:v>
                </c:pt>
                <c:pt idx="191">
                  <c:v>365600</c:v>
                </c:pt>
                <c:pt idx="192">
                  <c:v>362600</c:v>
                </c:pt>
                <c:pt idx="193">
                  <c:v>346400</c:v>
                </c:pt>
                <c:pt idx="194">
                  <c:v>342200</c:v>
                </c:pt>
                <c:pt idx="195">
                  <c:v>342400</c:v>
                </c:pt>
                <c:pt idx="196">
                  <c:v>321800</c:v>
                </c:pt>
                <c:pt idx="197">
                  <c:v>333800</c:v>
                </c:pt>
                <c:pt idx="198">
                  <c:v>342600</c:v>
                </c:pt>
                <c:pt idx="199">
                  <c:v>333000</c:v>
                </c:pt>
                <c:pt idx="200">
                  <c:v>324000</c:v>
                </c:pt>
                <c:pt idx="201">
                  <c:v>308000</c:v>
                </c:pt>
                <c:pt idx="202">
                  <c:v>313400</c:v>
                </c:pt>
                <c:pt idx="203">
                  <c:v>305800</c:v>
                </c:pt>
                <c:pt idx="204">
                  <c:v>306800</c:v>
                </c:pt>
                <c:pt idx="205">
                  <c:v>306400</c:v>
                </c:pt>
                <c:pt idx="206">
                  <c:v>321800</c:v>
                </c:pt>
                <c:pt idx="207">
                  <c:v>324600</c:v>
                </c:pt>
                <c:pt idx="208">
                  <c:v>336200</c:v>
                </c:pt>
                <c:pt idx="209">
                  <c:v>330000</c:v>
                </c:pt>
                <c:pt idx="210">
                  <c:v>341600</c:v>
                </c:pt>
                <c:pt idx="211">
                  <c:v>349800</c:v>
                </c:pt>
                <c:pt idx="212">
                  <c:v>346000</c:v>
                </c:pt>
                <c:pt idx="213">
                  <c:v>344000</c:v>
                </c:pt>
                <c:pt idx="214">
                  <c:v>356800</c:v>
                </c:pt>
                <c:pt idx="215">
                  <c:v>358200</c:v>
                </c:pt>
                <c:pt idx="216">
                  <c:v>359000</c:v>
                </c:pt>
                <c:pt idx="217">
                  <c:v>363000</c:v>
                </c:pt>
                <c:pt idx="218">
                  <c:v>358200</c:v>
                </c:pt>
                <c:pt idx="219">
                  <c:v>369600</c:v>
                </c:pt>
                <c:pt idx="220">
                  <c:v>370400</c:v>
                </c:pt>
                <c:pt idx="221">
                  <c:v>365400</c:v>
                </c:pt>
                <c:pt idx="222">
                  <c:v>356600</c:v>
                </c:pt>
                <c:pt idx="223">
                  <c:v>351800</c:v>
                </c:pt>
                <c:pt idx="224">
                  <c:v>357400</c:v>
                </c:pt>
                <c:pt idx="225">
                  <c:v>362000</c:v>
                </c:pt>
                <c:pt idx="226">
                  <c:v>369400</c:v>
                </c:pt>
                <c:pt idx="227">
                  <c:v>369600</c:v>
                </c:pt>
                <c:pt idx="228">
                  <c:v>348400</c:v>
                </c:pt>
                <c:pt idx="229">
                  <c:v>335800</c:v>
                </c:pt>
                <c:pt idx="230">
                  <c:v>332200</c:v>
                </c:pt>
                <c:pt idx="231">
                  <c:v>336200</c:v>
                </c:pt>
                <c:pt idx="232">
                  <c:v>341200</c:v>
                </c:pt>
                <c:pt idx="233">
                  <c:v>332200</c:v>
                </c:pt>
                <c:pt idx="234">
                  <c:v>331800</c:v>
                </c:pt>
                <c:pt idx="235">
                  <c:v>332600</c:v>
                </c:pt>
                <c:pt idx="236">
                  <c:v>334000</c:v>
                </c:pt>
                <c:pt idx="237">
                  <c:v>346000</c:v>
                </c:pt>
                <c:pt idx="238">
                  <c:v>337400</c:v>
                </c:pt>
                <c:pt idx="239">
                  <c:v>346200</c:v>
                </c:pt>
                <c:pt idx="240">
                  <c:v>336600</c:v>
                </c:pt>
                <c:pt idx="241">
                  <c:v>310400</c:v>
                </c:pt>
                <c:pt idx="242">
                  <c:v>322200</c:v>
                </c:pt>
                <c:pt idx="243">
                  <c:v>340600</c:v>
                </c:pt>
                <c:pt idx="244">
                  <c:v>363200</c:v>
                </c:pt>
                <c:pt idx="245">
                  <c:v>363400</c:v>
                </c:pt>
                <c:pt idx="246">
                  <c:v>380800</c:v>
                </c:pt>
                <c:pt idx="247">
                  <c:v>381400</c:v>
                </c:pt>
                <c:pt idx="248">
                  <c:v>388200</c:v>
                </c:pt>
                <c:pt idx="249">
                  <c:v>387400</c:v>
                </c:pt>
                <c:pt idx="250">
                  <c:v>411600</c:v>
                </c:pt>
                <c:pt idx="251">
                  <c:v>418600</c:v>
                </c:pt>
                <c:pt idx="252">
                  <c:v>421600</c:v>
                </c:pt>
                <c:pt idx="253">
                  <c:v>408000</c:v>
                </c:pt>
                <c:pt idx="254">
                  <c:v>418600</c:v>
                </c:pt>
                <c:pt idx="255">
                  <c:v>416400</c:v>
                </c:pt>
                <c:pt idx="256">
                  <c:v>398000</c:v>
                </c:pt>
                <c:pt idx="257">
                  <c:v>412200</c:v>
                </c:pt>
                <c:pt idx="258">
                  <c:v>426800</c:v>
                </c:pt>
                <c:pt idx="259">
                  <c:v>433600</c:v>
                </c:pt>
                <c:pt idx="260">
                  <c:v>444800</c:v>
                </c:pt>
                <c:pt idx="261">
                  <c:v>450000</c:v>
                </c:pt>
                <c:pt idx="262">
                  <c:v>456800</c:v>
                </c:pt>
                <c:pt idx="263">
                  <c:v>443600</c:v>
                </c:pt>
                <c:pt idx="264">
                  <c:v>458800</c:v>
                </c:pt>
                <c:pt idx="265">
                  <c:v>462000</c:v>
                </c:pt>
                <c:pt idx="266">
                  <c:v>473000</c:v>
                </c:pt>
                <c:pt idx="267">
                  <c:v>479000</c:v>
                </c:pt>
                <c:pt idx="268">
                  <c:v>479400</c:v>
                </c:pt>
                <c:pt idx="269">
                  <c:v>487000</c:v>
                </c:pt>
                <c:pt idx="270">
                  <c:v>487600</c:v>
                </c:pt>
                <c:pt idx="271">
                  <c:v>481000</c:v>
                </c:pt>
                <c:pt idx="272">
                  <c:v>476000</c:v>
                </c:pt>
                <c:pt idx="273">
                  <c:v>483800</c:v>
                </c:pt>
                <c:pt idx="274">
                  <c:v>483000</c:v>
                </c:pt>
                <c:pt idx="275">
                  <c:v>482800</c:v>
                </c:pt>
                <c:pt idx="276">
                  <c:v>486800</c:v>
                </c:pt>
                <c:pt idx="277">
                  <c:v>499600</c:v>
                </c:pt>
                <c:pt idx="278">
                  <c:v>495800</c:v>
                </c:pt>
                <c:pt idx="279">
                  <c:v>471000</c:v>
                </c:pt>
                <c:pt idx="280">
                  <c:v>483200</c:v>
                </c:pt>
                <c:pt idx="281">
                  <c:v>487400</c:v>
                </c:pt>
                <c:pt idx="282">
                  <c:v>485600</c:v>
                </c:pt>
                <c:pt idx="283">
                  <c:v>486800</c:v>
                </c:pt>
                <c:pt idx="284">
                  <c:v>489800</c:v>
                </c:pt>
                <c:pt idx="285">
                  <c:v>498400</c:v>
                </c:pt>
                <c:pt idx="286">
                  <c:v>495800</c:v>
                </c:pt>
                <c:pt idx="287">
                  <c:v>502800</c:v>
                </c:pt>
                <c:pt idx="288">
                  <c:v>504000</c:v>
                </c:pt>
                <c:pt idx="289">
                  <c:v>505200</c:v>
                </c:pt>
                <c:pt idx="290">
                  <c:v>497000</c:v>
                </c:pt>
                <c:pt idx="291">
                  <c:v>502800</c:v>
                </c:pt>
                <c:pt idx="292">
                  <c:v>509000</c:v>
                </c:pt>
                <c:pt idx="293">
                  <c:v>506600</c:v>
                </c:pt>
                <c:pt idx="294">
                  <c:v>516799.99999999994</c:v>
                </c:pt>
                <c:pt idx="295">
                  <c:v>522200.00000000006</c:v>
                </c:pt>
                <c:pt idx="296">
                  <c:v>520799.99999999994</c:v>
                </c:pt>
                <c:pt idx="297">
                  <c:v>520000</c:v>
                </c:pt>
                <c:pt idx="298">
                  <c:v>516200.00000000006</c:v>
                </c:pt>
                <c:pt idx="299">
                  <c:v>514799.99999999994</c:v>
                </c:pt>
                <c:pt idx="300">
                  <c:v>513799.99999999994</c:v>
                </c:pt>
                <c:pt idx="301">
                  <c:v>514200.00000000006</c:v>
                </c:pt>
                <c:pt idx="302">
                  <c:v>517400</c:v>
                </c:pt>
                <c:pt idx="303">
                  <c:v>515799.99999999994</c:v>
                </c:pt>
                <c:pt idx="304">
                  <c:v>513200.00000000006</c:v>
                </c:pt>
                <c:pt idx="305">
                  <c:v>497600</c:v>
                </c:pt>
                <c:pt idx="306">
                  <c:v>496400</c:v>
                </c:pt>
                <c:pt idx="307">
                  <c:v>489600</c:v>
                </c:pt>
                <c:pt idx="308">
                  <c:v>488400</c:v>
                </c:pt>
                <c:pt idx="309">
                  <c:v>500600</c:v>
                </c:pt>
                <c:pt idx="310">
                  <c:v>494400</c:v>
                </c:pt>
                <c:pt idx="311">
                  <c:v>496000</c:v>
                </c:pt>
                <c:pt idx="312">
                  <c:v>492400</c:v>
                </c:pt>
                <c:pt idx="313">
                  <c:v>496800</c:v>
                </c:pt>
                <c:pt idx="314">
                  <c:v>495000</c:v>
                </c:pt>
                <c:pt idx="315">
                  <c:v>487400</c:v>
                </c:pt>
                <c:pt idx="316">
                  <c:v>487400</c:v>
                </c:pt>
                <c:pt idx="317">
                  <c:v>477600</c:v>
                </c:pt>
                <c:pt idx="318">
                  <c:v>466800</c:v>
                </c:pt>
                <c:pt idx="319">
                  <c:v>473800</c:v>
                </c:pt>
                <c:pt idx="320">
                  <c:v>463800</c:v>
                </c:pt>
                <c:pt idx="321">
                  <c:v>459800</c:v>
                </c:pt>
                <c:pt idx="322">
                  <c:v>470400</c:v>
                </c:pt>
                <c:pt idx="323">
                  <c:v>476800</c:v>
                </c:pt>
                <c:pt idx="324">
                  <c:v>472400</c:v>
                </c:pt>
                <c:pt idx="325">
                  <c:v>473200</c:v>
                </c:pt>
                <c:pt idx="326">
                  <c:v>469000</c:v>
                </c:pt>
                <c:pt idx="327">
                  <c:v>462000</c:v>
                </c:pt>
                <c:pt idx="328">
                  <c:v>458800</c:v>
                </c:pt>
                <c:pt idx="329">
                  <c:v>460200</c:v>
                </c:pt>
                <c:pt idx="330">
                  <c:v>445800</c:v>
                </c:pt>
                <c:pt idx="331">
                  <c:v>435800</c:v>
                </c:pt>
                <c:pt idx="332">
                  <c:v>460200</c:v>
                </c:pt>
                <c:pt idx="333">
                  <c:v>470400</c:v>
                </c:pt>
                <c:pt idx="334">
                  <c:v>456400</c:v>
                </c:pt>
                <c:pt idx="335">
                  <c:v>466800</c:v>
                </c:pt>
                <c:pt idx="336">
                  <c:v>475600</c:v>
                </c:pt>
                <c:pt idx="337">
                  <c:v>472800</c:v>
                </c:pt>
                <c:pt idx="338">
                  <c:v>470400</c:v>
                </c:pt>
                <c:pt idx="339">
                  <c:v>471400</c:v>
                </c:pt>
                <c:pt idx="340">
                  <c:v>478200</c:v>
                </c:pt>
                <c:pt idx="341">
                  <c:v>473000</c:v>
                </c:pt>
                <c:pt idx="342">
                  <c:v>489600</c:v>
                </c:pt>
                <c:pt idx="343">
                  <c:v>452800</c:v>
                </c:pt>
                <c:pt idx="344">
                  <c:v>461200</c:v>
                </c:pt>
                <c:pt idx="345">
                  <c:v>467200</c:v>
                </c:pt>
                <c:pt idx="346">
                  <c:v>476400</c:v>
                </c:pt>
                <c:pt idx="347">
                  <c:v>482600</c:v>
                </c:pt>
                <c:pt idx="348">
                  <c:v>480000</c:v>
                </c:pt>
                <c:pt idx="349">
                  <c:v>497400</c:v>
                </c:pt>
                <c:pt idx="350">
                  <c:v>504800</c:v>
                </c:pt>
                <c:pt idx="351">
                  <c:v>484200</c:v>
                </c:pt>
                <c:pt idx="352">
                  <c:v>473600</c:v>
                </c:pt>
                <c:pt idx="353">
                  <c:v>456000</c:v>
                </c:pt>
                <c:pt idx="354">
                  <c:v>459200</c:v>
                </c:pt>
                <c:pt idx="355">
                  <c:v>500000</c:v>
                </c:pt>
                <c:pt idx="356">
                  <c:v>517000</c:v>
                </c:pt>
                <c:pt idx="357">
                  <c:v>524600</c:v>
                </c:pt>
                <c:pt idx="358">
                  <c:v>525200</c:v>
                </c:pt>
                <c:pt idx="359">
                  <c:v>517000</c:v>
                </c:pt>
                <c:pt idx="360">
                  <c:v>514000</c:v>
                </c:pt>
                <c:pt idx="361">
                  <c:v>520200.00000000006</c:v>
                </c:pt>
                <c:pt idx="362">
                  <c:v>524800</c:v>
                </c:pt>
                <c:pt idx="363">
                  <c:v>534800</c:v>
                </c:pt>
                <c:pt idx="364">
                  <c:v>534600</c:v>
                </c:pt>
                <c:pt idx="365">
                  <c:v>535600</c:v>
                </c:pt>
                <c:pt idx="366">
                  <c:v>528400</c:v>
                </c:pt>
                <c:pt idx="367">
                  <c:v>524800</c:v>
                </c:pt>
                <c:pt idx="368">
                  <c:v>524000</c:v>
                </c:pt>
                <c:pt idx="369">
                  <c:v>527000</c:v>
                </c:pt>
                <c:pt idx="370">
                  <c:v>535800</c:v>
                </c:pt>
                <c:pt idx="371">
                  <c:v>536000</c:v>
                </c:pt>
                <c:pt idx="372">
                  <c:v>524800</c:v>
                </c:pt>
                <c:pt idx="373">
                  <c:v>522000</c:v>
                </c:pt>
                <c:pt idx="374">
                  <c:v>531000</c:v>
                </c:pt>
                <c:pt idx="375">
                  <c:v>529200</c:v>
                </c:pt>
                <c:pt idx="376">
                  <c:v>536200</c:v>
                </c:pt>
                <c:pt idx="377">
                  <c:v>533400</c:v>
                </c:pt>
                <c:pt idx="378">
                  <c:v>543800</c:v>
                </c:pt>
                <c:pt idx="379">
                  <c:v>540000</c:v>
                </c:pt>
                <c:pt idx="380">
                  <c:v>538000</c:v>
                </c:pt>
                <c:pt idx="381">
                  <c:v>531400</c:v>
                </c:pt>
                <c:pt idx="382">
                  <c:v>531200</c:v>
                </c:pt>
                <c:pt idx="383">
                  <c:v>524000</c:v>
                </c:pt>
                <c:pt idx="384">
                  <c:v>516600</c:v>
                </c:pt>
                <c:pt idx="385">
                  <c:v>510400</c:v>
                </c:pt>
                <c:pt idx="386">
                  <c:v>506600</c:v>
                </c:pt>
                <c:pt idx="387">
                  <c:v>530800</c:v>
                </c:pt>
                <c:pt idx="388">
                  <c:v>527000</c:v>
                </c:pt>
                <c:pt idx="389">
                  <c:v>543400</c:v>
                </c:pt>
                <c:pt idx="390">
                  <c:v>530600</c:v>
                </c:pt>
                <c:pt idx="391">
                  <c:v>530600</c:v>
                </c:pt>
                <c:pt idx="392">
                  <c:v>530000</c:v>
                </c:pt>
                <c:pt idx="393">
                  <c:v>530200</c:v>
                </c:pt>
                <c:pt idx="394">
                  <c:v>549800</c:v>
                </c:pt>
                <c:pt idx="395">
                  <c:v>542000</c:v>
                </c:pt>
                <c:pt idx="396">
                  <c:v>543600</c:v>
                </c:pt>
                <c:pt idx="397">
                  <c:v>541000</c:v>
                </c:pt>
                <c:pt idx="398">
                  <c:v>517200.00000000006</c:v>
                </c:pt>
                <c:pt idx="399">
                  <c:v>504800</c:v>
                </c:pt>
                <c:pt idx="400">
                  <c:v>503800</c:v>
                </c:pt>
                <c:pt idx="401">
                  <c:v>515600</c:v>
                </c:pt>
                <c:pt idx="402">
                  <c:v>515000</c:v>
                </c:pt>
                <c:pt idx="403">
                  <c:v>526800</c:v>
                </c:pt>
                <c:pt idx="404">
                  <c:v>525400</c:v>
                </c:pt>
                <c:pt idx="405">
                  <c:v>522000</c:v>
                </c:pt>
                <c:pt idx="406">
                  <c:v>513600</c:v>
                </c:pt>
                <c:pt idx="407">
                  <c:v>520600</c:v>
                </c:pt>
                <c:pt idx="408">
                  <c:v>530400</c:v>
                </c:pt>
                <c:pt idx="409">
                  <c:v>528400</c:v>
                </c:pt>
                <c:pt idx="410">
                  <c:v>538200</c:v>
                </c:pt>
                <c:pt idx="411">
                  <c:v>533600</c:v>
                </c:pt>
                <c:pt idx="412">
                  <c:v>541000</c:v>
                </c:pt>
                <c:pt idx="413">
                  <c:v>559200</c:v>
                </c:pt>
                <c:pt idx="414">
                  <c:v>549200</c:v>
                </c:pt>
                <c:pt idx="415">
                  <c:v>542200</c:v>
                </c:pt>
                <c:pt idx="416">
                  <c:v>512000</c:v>
                </c:pt>
                <c:pt idx="417">
                  <c:v>500000</c:v>
                </c:pt>
                <c:pt idx="418">
                  <c:v>502200</c:v>
                </c:pt>
                <c:pt idx="419">
                  <c:v>496800</c:v>
                </c:pt>
                <c:pt idx="420">
                  <c:v>497600</c:v>
                </c:pt>
                <c:pt idx="421">
                  <c:v>492200</c:v>
                </c:pt>
                <c:pt idx="422">
                  <c:v>492800</c:v>
                </c:pt>
                <c:pt idx="423">
                  <c:v>491400</c:v>
                </c:pt>
                <c:pt idx="424">
                  <c:v>469200</c:v>
                </c:pt>
                <c:pt idx="425">
                  <c:v>459400</c:v>
                </c:pt>
                <c:pt idx="426">
                  <c:v>469400</c:v>
                </c:pt>
                <c:pt idx="427">
                  <c:v>470600</c:v>
                </c:pt>
                <c:pt idx="428">
                  <c:v>467000</c:v>
                </c:pt>
                <c:pt idx="429">
                  <c:v>468200</c:v>
                </c:pt>
                <c:pt idx="430">
                  <c:v>453200</c:v>
                </c:pt>
                <c:pt idx="431">
                  <c:v>452600</c:v>
                </c:pt>
                <c:pt idx="432">
                  <c:v>457400</c:v>
                </c:pt>
                <c:pt idx="433">
                  <c:v>463400</c:v>
                </c:pt>
                <c:pt idx="434">
                  <c:v>460600</c:v>
                </c:pt>
                <c:pt idx="435">
                  <c:v>461400</c:v>
                </c:pt>
                <c:pt idx="436">
                  <c:v>464400</c:v>
                </c:pt>
                <c:pt idx="437">
                  <c:v>465000</c:v>
                </c:pt>
                <c:pt idx="438">
                  <c:v>453600</c:v>
                </c:pt>
                <c:pt idx="439">
                  <c:v>445800</c:v>
                </c:pt>
                <c:pt idx="440">
                  <c:v>445200</c:v>
                </c:pt>
                <c:pt idx="441">
                  <c:v>441400</c:v>
                </c:pt>
                <c:pt idx="442">
                  <c:v>426200</c:v>
                </c:pt>
                <c:pt idx="443">
                  <c:v>427800</c:v>
                </c:pt>
                <c:pt idx="444">
                  <c:v>426600</c:v>
                </c:pt>
                <c:pt idx="445">
                  <c:v>427200</c:v>
                </c:pt>
                <c:pt idx="446">
                  <c:v>428600</c:v>
                </c:pt>
                <c:pt idx="447">
                  <c:v>429200</c:v>
                </c:pt>
                <c:pt idx="448">
                  <c:v>430000</c:v>
                </c:pt>
                <c:pt idx="449">
                  <c:v>424200</c:v>
                </c:pt>
                <c:pt idx="450">
                  <c:v>427800</c:v>
                </c:pt>
                <c:pt idx="451">
                  <c:v>428800</c:v>
                </c:pt>
                <c:pt idx="452">
                  <c:v>421200</c:v>
                </c:pt>
                <c:pt idx="453">
                  <c:v>422200</c:v>
                </c:pt>
                <c:pt idx="454">
                  <c:v>430600</c:v>
                </c:pt>
                <c:pt idx="455">
                  <c:v>430200</c:v>
                </c:pt>
                <c:pt idx="456">
                  <c:v>445600</c:v>
                </c:pt>
                <c:pt idx="457">
                  <c:v>448800</c:v>
                </c:pt>
                <c:pt idx="458">
                  <c:v>449400</c:v>
                </c:pt>
                <c:pt idx="459">
                  <c:v>449200</c:v>
                </c:pt>
                <c:pt idx="460">
                  <c:v>449400</c:v>
                </c:pt>
                <c:pt idx="461">
                  <c:v>443800</c:v>
                </c:pt>
                <c:pt idx="462">
                  <c:v>447400</c:v>
                </c:pt>
                <c:pt idx="463">
                  <c:v>444200</c:v>
                </c:pt>
                <c:pt idx="464">
                  <c:v>446400</c:v>
                </c:pt>
                <c:pt idx="465">
                  <c:v>444800</c:v>
                </c:pt>
                <c:pt idx="466">
                  <c:v>441600</c:v>
                </c:pt>
                <c:pt idx="467">
                  <c:v>435000</c:v>
                </c:pt>
                <c:pt idx="468">
                  <c:v>435200</c:v>
                </c:pt>
                <c:pt idx="469">
                  <c:v>440400</c:v>
                </c:pt>
                <c:pt idx="470">
                  <c:v>441400</c:v>
                </c:pt>
                <c:pt idx="471">
                  <c:v>435400</c:v>
                </c:pt>
                <c:pt idx="472">
                  <c:v>431800</c:v>
                </c:pt>
                <c:pt idx="473">
                  <c:v>435600</c:v>
                </c:pt>
                <c:pt idx="474">
                  <c:v>440000</c:v>
                </c:pt>
                <c:pt idx="475">
                  <c:v>441000</c:v>
                </c:pt>
                <c:pt idx="476">
                  <c:v>440200</c:v>
                </c:pt>
                <c:pt idx="477">
                  <c:v>437800</c:v>
                </c:pt>
                <c:pt idx="478">
                  <c:v>438000</c:v>
                </c:pt>
                <c:pt idx="479">
                  <c:v>437400</c:v>
                </c:pt>
                <c:pt idx="480">
                  <c:v>434000</c:v>
                </c:pt>
                <c:pt idx="481">
                  <c:v>436400</c:v>
                </c:pt>
                <c:pt idx="482">
                  <c:v>421200</c:v>
                </c:pt>
                <c:pt idx="483">
                  <c:v>415400</c:v>
                </c:pt>
                <c:pt idx="484">
                  <c:v>413400</c:v>
                </c:pt>
                <c:pt idx="485">
                  <c:v>406800</c:v>
                </c:pt>
                <c:pt idx="486">
                  <c:v>404800</c:v>
                </c:pt>
                <c:pt idx="487">
                  <c:v>399800</c:v>
                </c:pt>
                <c:pt idx="488">
                  <c:v>399800</c:v>
                </c:pt>
                <c:pt idx="489">
                  <c:v>395800</c:v>
                </c:pt>
                <c:pt idx="490">
                  <c:v>390800</c:v>
                </c:pt>
                <c:pt idx="491">
                  <c:v>386800</c:v>
                </c:pt>
                <c:pt idx="492">
                  <c:v>382000</c:v>
                </c:pt>
                <c:pt idx="493">
                  <c:v>384800</c:v>
                </c:pt>
                <c:pt idx="494">
                  <c:v>388000</c:v>
                </c:pt>
                <c:pt idx="495">
                  <c:v>391600</c:v>
                </c:pt>
                <c:pt idx="496">
                  <c:v>397200</c:v>
                </c:pt>
                <c:pt idx="497">
                  <c:v>400000</c:v>
                </c:pt>
                <c:pt idx="498">
                  <c:v>392800</c:v>
                </c:pt>
                <c:pt idx="499">
                  <c:v>395000</c:v>
                </c:pt>
                <c:pt idx="500">
                  <c:v>392000</c:v>
                </c:pt>
                <c:pt idx="501">
                  <c:v>392000</c:v>
                </c:pt>
                <c:pt idx="502">
                  <c:v>394600</c:v>
                </c:pt>
                <c:pt idx="503">
                  <c:v>387800</c:v>
                </c:pt>
                <c:pt idx="504">
                  <c:v>388600</c:v>
                </c:pt>
                <c:pt idx="505">
                  <c:v>388800</c:v>
                </c:pt>
                <c:pt idx="506">
                  <c:v>388400</c:v>
                </c:pt>
                <c:pt idx="507">
                  <c:v>392600</c:v>
                </c:pt>
                <c:pt idx="508">
                  <c:v>395000</c:v>
                </c:pt>
                <c:pt idx="509">
                  <c:v>394800</c:v>
                </c:pt>
                <c:pt idx="510">
                  <c:v>394000</c:v>
                </c:pt>
                <c:pt idx="511">
                  <c:v>396000</c:v>
                </c:pt>
                <c:pt idx="512">
                  <c:v>402000</c:v>
                </c:pt>
                <c:pt idx="513">
                  <c:v>405000</c:v>
                </c:pt>
                <c:pt idx="514">
                  <c:v>406200</c:v>
                </c:pt>
                <c:pt idx="515">
                  <c:v>406600</c:v>
                </c:pt>
                <c:pt idx="516">
                  <c:v>404600</c:v>
                </c:pt>
                <c:pt idx="517">
                  <c:v>405000</c:v>
                </c:pt>
                <c:pt idx="518">
                  <c:v>405000</c:v>
                </c:pt>
                <c:pt idx="519">
                  <c:v>404200</c:v>
                </c:pt>
                <c:pt idx="520">
                  <c:v>396000</c:v>
                </c:pt>
                <c:pt idx="521">
                  <c:v>396600</c:v>
                </c:pt>
                <c:pt idx="522">
                  <c:v>396200</c:v>
                </c:pt>
                <c:pt idx="523">
                  <c:v>402600</c:v>
                </c:pt>
                <c:pt idx="524">
                  <c:v>408200</c:v>
                </c:pt>
                <c:pt idx="525">
                  <c:v>407200</c:v>
                </c:pt>
                <c:pt idx="526">
                  <c:v>410000</c:v>
                </c:pt>
                <c:pt idx="527">
                  <c:v>416800</c:v>
                </c:pt>
                <c:pt idx="528">
                  <c:v>411000</c:v>
                </c:pt>
                <c:pt idx="529">
                  <c:v>411600</c:v>
                </c:pt>
                <c:pt idx="530">
                  <c:v>411600</c:v>
                </c:pt>
                <c:pt idx="531">
                  <c:v>411000</c:v>
                </c:pt>
                <c:pt idx="532">
                  <c:v>410000</c:v>
                </c:pt>
                <c:pt idx="533">
                  <c:v>408600</c:v>
                </c:pt>
                <c:pt idx="534">
                  <c:v>409000</c:v>
                </c:pt>
                <c:pt idx="535">
                  <c:v>403400</c:v>
                </c:pt>
                <c:pt idx="536">
                  <c:v>408000</c:v>
                </c:pt>
                <c:pt idx="537">
                  <c:v>408000</c:v>
                </c:pt>
                <c:pt idx="538">
                  <c:v>408400</c:v>
                </c:pt>
                <c:pt idx="539">
                  <c:v>409400</c:v>
                </c:pt>
                <c:pt idx="540">
                  <c:v>406200</c:v>
                </c:pt>
                <c:pt idx="541">
                  <c:v>403000</c:v>
                </c:pt>
                <c:pt idx="542">
                  <c:v>400800</c:v>
                </c:pt>
                <c:pt idx="543">
                  <c:v>410000</c:v>
                </c:pt>
                <c:pt idx="544">
                  <c:v>408200</c:v>
                </c:pt>
                <c:pt idx="545">
                  <c:v>407400</c:v>
                </c:pt>
                <c:pt idx="546">
                  <c:v>407600</c:v>
                </c:pt>
                <c:pt idx="547">
                  <c:v>406400</c:v>
                </c:pt>
                <c:pt idx="548">
                  <c:v>406000</c:v>
                </c:pt>
                <c:pt idx="549">
                  <c:v>404600</c:v>
                </c:pt>
                <c:pt idx="550">
                  <c:v>411800</c:v>
                </c:pt>
                <c:pt idx="551">
                  <c:v>407600</c:v>
                </c:pt>
                <c:pt idx="552">
                  <c:v>400000</c:v>
                </c:pt>
                <c:pt idx="553">
                  <c:v>390000</c:v>
                </c:pt>
                <c:pt idx="554">
                  <c:v>383600</c:v>
                </c:pt>
                <c:pt idx="555">
                  <c:v>379600</c:v>
                </c:pt>
                <c:pt idx="556">
                  <c:v>379400</c:v>
                </c:pt>
                <c:pt idx="557">
                  <c:v>376200</c:v>
                </c:pt>
                <c:pt idx="558">
                  <c:v>374000</c:v>
                </c:pt>
                <c:pt idx="559">
                  <c:v>372600</c:v>
                </c:pt>
                <c:pt idx="560">
                  <c:v>365800</c:v>
                </c:pt>
                <c:pt idx="561">
                  <c:v>369400</c:v>
                </c:pt>
                <c:pt idx="562">
                  <c:v>356600</c:v>
                </c:pt>
                <c:pt idx="563">
                  <c:v>360200</c:v>
                </c:pt>
                <c:pt idx="564">
                  <c:v>372000</c:v>
                </c:pt>
                <c:pt idx="565">
                  <c:v>374000</c:v>
                </c:pt>
                <c:pt idx="566">
                  <c:v>378600</c:v>
                </c:pt>
                <c:pt idx="567">
                  <c:v>386000</c:v>
                </c:pt>
                <c:pt idx="568">
                  <c:v>387600</c:v>
                </c:pt>
                <c:pt idx="569">
                  <c:v>391400</c:v>
                </c:pt>
                <c:pt idx="570">
                  <c:v>391600</c:v>
                </c:pt>
                <c:pt idx="571">
                  <c:v>388200</c:v>
                </c:pt>
                <c:pt idx="572">
                  <c:v>387000</c:v>
                </c:pt>
                <c:pt idx="573">
                  <c:v>392200</c:v>
                </c:pt>
                <c:pt idx="574">
                  <c:v>391800</c:v>
                </c:pt>
                <c:pt idx="575">
                  <c:v>397400</c:v>
                </c:pt>
                <c:pt idx="576">
                  <c:v>397000</c:v>
                </c:pt>
                <c:pt idx="577">
                  <c:v>406000</c:v>
                </c:pt>
                <c:pt idx="578">
                  <c:v>400200</c:v>
                </c:pt>
                <c:pt idx="579">
                  <c:v>401200</c:v>
                </c:pt>
                <c:pt idx="580">
                  <c:v>401400</c:v>
                </c:pt>
                <c:pt idx="581">
                  <c:v>399400</c:v>
                </c:pt>
                <c:pt idx="582">
                  <c:v>398000</c:v>
                </c:pt>
                <c:pt idx="583">
                  <c:v>402800</c:v>
                </c:pt>
                <c:pt idx="584">
                  <c:v>408400</c:v>
                </c:pt>
                <c:pt idx="585">
                  <c:v>407600</c:v>
                </c:pt>
                <c:pt idx="586">
                  <c:v>405800</c:v>
                </c:pt>
                <c:pt idx="587">
                  <c:v>404000</c:v>
                </c:pt>
                <c:pt idx="588">
                  <c:v>404800</c:v>
                </c:pt>
                <c:pt idx="589">
                  <c:v>403400</c:v>
                </c:pt>
                <c:pt idx="590">
                  <c:v>406000</c:v>
                </c:pt>
                <c:pt idx="591">
                  <c:v>407000</c:v>
                </c:pt>
                <c:pt idx="592">
                  <c:v>404000</c:v>
                </c:pt>
                <c:pt idx="593">
                  <c:v>397200</c:v>
                </c:pt>
                <c:pt idx="594">
                  <c:v>395800</c:v>
                </c:pt>
                <c:pt idx="595">
                  <c:v>395800</c:v>
                </c:pt>
                <c:pt idx="596">
                  <c:v>395000</c:v>
                </c:pt>
                <c:pt idx="597">
                  <c:v>395800</c:v>
                </c:pt>
                <c:pt idx="598">
                  <c:v>397200</c:v>
                </c:pt>
                <c:pt idx="599">
                  <c:v>397000</c:v>
                </c:pt>
                <c:pt idx="600">
                  <c:v>397800</c:v>
                </c:pt>
                <c:pt idx="601">
                  <c:v>393400</c:v>
                </c:pt>
                <c:pt idx="602">
                  <c:v>393600</c:v>
                </c:pt>
                <c:pt idx="603">
                  <c:v>392600</c:v>
                </c:pt>
                <c:pt idx="604">
                  <c:v>393000</c:v>
                </c:pt>
                <c:pt idx="605">
                  <c:v>392800</c:v>
                </c:pt>
                <c:pt idx="606">
                  <c:v>391400</c:v>
                </c:pt>
                <c:pt idx="607">
                  <c:v>391400</c:v>
                </c:pt>
                <c:pt idx="608">
                  <c:v>390200</c:v>
                </c:pt>
                <c:pt idx="609">
                  <c:v>387400</c:v>
                </c:pt>
                <c:pt idx="610">
                  <c:v>393600</c:v>
                </c:pt>
                <c:pt idx="611">
                  <c:v>390200</c:v>
                </c:pt>
                <c:pt idx="612">
                  <c:v>393800</c:v>
                </c:pt>
                <c:pt idx="613">
                  <c:v>394200</c:v>
                </c:pt>
                <c:pt idx="614">
                  <c:v>399600</c:v>
                </c:pt>
                <c:pt idx="615">
                  <c:v>403000</c:v>
                </c:pt>
                <c:pt idx="616">
                  <c:v>402600</c:v>
                </c:pt>
                <c:pt idx="617">
                  <c:v>404800</c:v>
                </c:pt>
                <c:pt idx="618">
                  <c:v>407000</c:v>
                </c:pt>
                <c:pt idx="619">
                  <c:v>401200</c:v>
                </c:pt>
                <c:pt idx="620">
                  <c:v>398400</c:v>
                </c:pt>
                <c:pt idx="621">
                  <c:v>399000</c:v>
                </c:pt>
                <c:pt idx="622">
                  <c:v>400000</c:v>
                </c:pt>
                <c:pt idx="623">
                  <c:v>400000</c:v>
                </c:pt>
                <c:pt idx="624">
                  <c:v>402000</c:v>
                </c:pt>
                <c:pt idx="625">
                  <c:v>402000</c:v>
                </c:pt>
                <c:pt idx="626">
                  <c:v>402000</c:v>
                </c:pt>
                <c:pt idx="627">
                  <c:v>400000</c:v>
                </c:pt>
                <c:pt idx="628">
                  <c:v>402000</c:v>
                </c:pt>
                <c:pt idx="629">
                  <c:v>402000</c:v>
                </c:pt>
                <c:pt idx="630">
                  <c:v>406000</c:v>
                </c:pt>
                <c:pt idx="631">
                  <c:v>408000</c:v>
                </c:pt>
                <c:pt idx="632">
                  <c:v>410000</c:v>
                </c:pt>
                <c:pt idx="633">
                  <c:v>412000</c:v>
                </c:pt>
                <c:pt idx="634">
                  <c:v>412000</c:v>
                </c:pt>
                <c:pt idx="635">
                  <c:v>416000</c:v>
                </c:pt>
                <c:pt idx="636">
                  <c:v>414000</c:v>
                </c:pt>
                <c:pt idx="637">
                  <c:v>416000</c:v>
                </c:pt>
                <c:pt idx="638">
                  <c:v>412000</c:v>
                </c:pt>
                <c:pt idx="639">
                  <c:v>416000</c:v>
                </c:pt>
                <c:pt idx="640">
                  <c:v>412000</c:v>
                </c:pt>
                <c:pt idx="641">
                  <c:v>416000</c:v>
                </c:pt>
                <c:pt idx="642">
                  <c:v>416000</c:v>
                </c:pt>
                <c:pt idx="643">
                  <c:v>416000</c:v>
                </c:pt>
                <c:pt idx="644">
                  <c:v>422000</c:v>
                </c:pt>
                <c:pt idx="645">
                  <c:v>418000</c:v>
                </c:pt>
                <c:pt idx="646">
                  <c:v>414000</c:v>
                </c:pt>
                <c:pt idx="647">
                  <c:v>418000</c:v>
                </c:pt>
                <c:pt idx="648">
                  <c:v>420000</c:v>
                </c:pt>
                <c:pt idx="649">
                  <c:v>418000</c:v>
                </c:pt>
                <c:pt idx="650">
                  <c:v>416000</c:v>
                </c:pt>
                <c:pt idx="651">
                  <c:v>412000</c:v>
                </c:pt>
                <c:pt idx="652">
                  <c:v>412000</c:v>
                </c:pt>
                <c:pt idx="653">
                  <c:v>410000</c:v>
                </c:pt>
                <c:pt idx="654">
                  <c:v>408000</c:v>
                </c:pt>
                <c:pt idx="655">
                  <c:v>408000</c:v>
                </c:pt>
                <c:pt idx="656">
                  <c:v>410000</c:v>
                </c:pt>
                <c:pt idx="657">
                  <c:v>402000</c:v>
                </c:pt>
                <c:pt idx="658">
                  <c:v>396000</c:v>
                </c:pt>
                <c:pt idx="659">
                  <c:v>396000</c:v>
                </c:pt>
                <c:pt idx="660">
                  <c:v>394000</c:v>
                </c:pt>
                <c:pt idx="661">
                  <c:v>394000</c:v>
                </c:pt>
                <c:pt idx="662">
                  <c:v>398000</c:v>
                </c:pt>
                <c:pt idx="663">
                  <c:v>390000</c:v>
                </c:pt>
                <c:pt idx="664">
                  <c:v>392000</c:v>
                </c:pt>
                <c:pt idx="665">
                  <c:v>390000</c:v>
                </c:pt>
                <c:pt idx="666">
                  <c:v>396000</c:v>
                </c:pt>
                <c:pt idx="667">
                  <c:v>398000</c:v>
                </c:pt>
                <c:pt idx="668">
                  <c:v>402000</c:v>
                </c:pt>
                <c:pt idx="669">
                  <c:v>408000</c:v>
                </c:pt>
                <c:pt idx="670">
                  <c:v>408000</c:v>
                </c:pt>
                <c:pt idx="671">
                  <c:v>406000</c:v>
                </c:pt>
                <c:pt idx="672">
                  <c:v>398000</c:v>
                </c:pt>
                <c:pt idx="673">
                  <c:v>402000</c:v>
                </c:pt>
                <c:pt idx="674">
                  <c:v>400000</c:v>
                </c:pt>
                <c:pt idx="675">
                  <c:v>400000</c:v>
                </c:pt>
                <c:pt idx="676">
                  <c:v>408000</c:v>
                </c:pt>
                <c:pt idx="677">
                  <c:v>408000</c:v>
                </c:pt>
                <c:pt idx="678">
                  <c:v>400000</c:v>
                </c:pt>
                <c:pt idx="679">
                  <c:v>400000</c:v>
                </c:pt>
                <c:pt idx="680">
                  <c:v>398000</c:v>
                </c:pt>
                <c:pt idx="681">
                  <c:v>398000</c:v>
                </c:pt>
                <c:pt idx="682">
                  <c:v>398000</c:v>
                </c:pt>
                <c:pt idx="683">
                  <c:v>398000</c:v>
                </c:pt>
                <c:pt idx="684">
                  <c:v>402000</c:v>
                </c:pt>
                <c:pt idx="685">
                  <c:v>404000</c:v>
                </c:pt>
                <c:pt idx="686">
                  <c:v>406000</c:v>
                </c:pt>
                <c:pt idx="687">
                  <c:v>406000</c:v>
                </c:pt>
                <c:pt idx="688">
                  <c:v>398000</c:v>
                </c:pt>
                <c:pt idx="689">
                  <c:v>396000</c:v>
                </c:pt>
                <c:pt idx="690">
                  <c:v>396000</c:v>
                </c:pt>
                <c:pt idx="691">
                  <c:v>400000</c:v>
                </c:pt>
                <c:pt idx="692">
                  <c:v>400000</c:v>
                </c:pt>
                <c:pt idx="693">
                  <c:v>408000</c:v>
                </c:pt>
                <c:pt idx="694">
                  <c:v>410000</c:v>
                </c:pt>
                <c:pt idx="695">
                  <c:v>420000</c:v>
                </c:pt>
                <c:pt idx="696">
                  <c:v>420000</c:v>
                </c:pt>
                <c:pt idx="697">
                  <c:v>420000</c:v>
                </c:pt>
                <c:pt idx="698">
                  <c:v>416000</c:v>
                </c:pt>
                <c:pt idx="699">
                  <c:v>408000</c:v>
                </c:pt>
                <c:pt idx="700">
                  <c:v>404000</c:v>
                </c:pt>
                <c:pt idx="701">
                  <c:v>402000</c:v>
                </c:pt>
                <c:pt idx="702">
                  <c:v>406000</c:v>
                </c:pt>
                <c:pt idx="703">
                  <c:v>404000</c:v>
                </c:pt>
                <c:pt idx="704">
                  <c:v>402000</c:v>
                </c:pt>
                <c:pt idx="705">
                  <c:v>402000</c:v>
                </c:pt>
                <c:pt idx="706">
                  <c:v>406000</c:v>
                </c:pt>
                <c:pt idx="707">
                  <c:v>406000</c:v>
                </c:pt>
                <c:pt idx="708">
                  <c:v>406000</c:v>
                </c:pt>
                <c:pt idx="709">
                  <c:v>404000</c:v>
                </c:pt>
                <c:pt idx="710">
                  <c:v>410000</c:v>
                </c:pt>
                <c:pt idx="711">
                  <c:v>414000</c:v>
                </c:pt>
                <c:pt idx="712">
                  <c:v>416000</c:v>
                </c:pt>
                <c:pt idx="713">
                  <c:v>418000</c:v>
                </c:pt>
                <c:pt idx="714">
                  <c:v>422000</c:v>
                </c:pt>
                <c:pt idx="715">
                  <c:v>422000</c:v>
                </c:pt>
                <c:pt idx="716">
                  <c:v>414000</c:v>
                </c:pt>
                <c:pt idx="717">
                  <c:v>414000</c:v>
                </c:pt>
                <c:pt idx="718">
                  <c:v>416000</c:v>
                </c:pt>
                <c:pt idx="719">
                  <c:v>418000</c:v>
                </c:pt>
                <c:pt idx="720">
                  <c:v>422000</c:v>
                </c:pt>
                <c:pt idx="721">
                  <c:v>430000</c:v>
                </c:pt>
                <c:pt idx="722">
                  <c:v>432000</c:v>
                </c:pt>
                <c:pt idx="723">
                  <c:v>426000</c:v>
                </c:pt>
                <c:pt idx="724">
                  <c:v>430000</c:v>
                </c:pt>
                <c:pt idx="725">
                  <c:v>424000</c:v>
                </c:pt>
                <c:pt idx="726">
                  <c:v>436000</c:v>
                </c:pt>
                <c:pt idx="727">
                  <c:v>440000</c:v>
                </c:pt>
                <c:pt idx="728">
                  <c:v>422000</c:v>
                </c:pt>
                <c:pt idx="729">
                  <c:v>418000</c:v>
                </c:pt>
                <c:pt idx="730">
                  <c:v>424000</c:v>
                </c:pt>
                <c:pt idx="731">
                  <c:v>430000</c:v>
                </c:pt>
                <c:pt idx="732">
                  <c:v>430000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現物!$U$25</c:f>
              <c:strCache>
                <c:ptCount val="1"/>
                <c:pt idx="0">
                  <c:v>資産評価の推移
（適宜売却・買直し）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現物!$B$26:$B$758</c:f>
              <c:numCache>
                <c:formatCode>m/d/yyyy</c:formatCode>
                <c:ptCount val="733"/>
                <c:pt idx="0">
                  <c:v>42773</c:v>
                </c:pt>
                <c:pt idx="1">
                  <c:v>42772</c:v>
                </c:pt>
                <c:pt idx="2">
                  <c:v>42769</c:v>
                </c:pt>
                <c:pt idx="3">
                  <c:v>42768</c:v>
                </c:pt>
                <c:pt idx="4">
                  <c:v>42767</c:v>
                </c:pt>
                <c:pt idx="5">
                  <c:v>42766</c:v>
                </c:pt>
                <c:pt idx="6">
                  <c:v>42765</c:v>
                </c:pt>
                <c:pt idx="7">
                  <c:v>42762</c:v>
                </c:pt>
                <c:pt idx="8">
                  <c:v>42761</c:v>
                </c:pt>
                <c:pt idx="9">
                  <c:v>42760</c:v>
                </c:pt>
                <c:pt idx="10">
                  <c:v>42759</c:v>
                </c:pt>
                <c:pt idx="11">
                  <c:v>42758</c:v>
                </c:pt>
                <c:pt idx="12">
                  <c:v>42755</c:v>
                </c:pt>
                <c:pt idx="13">
                  <c:v>42754</c:v>
                </c:pt>
                <c:pt idx="14">
                  <c:v>42753</c:v>
                </c:pt>
                <c:pt idx="15">
                  <c:v>42752</c:v>
                </c:pt>
                <c:pt idx="16">
                  <c:v>42751</c:v>
                </c:pt>
                <c:pt idx="17">
                  <c:v>42748</c:v>
                </c:pt>
                <c:pt idx="18">
                  <c:v>42747</c:v>
                </c:pt>
                <c:pt idx="19">
                  <c:v>42746</c:v>
                </c:pt>
                <c:pt idx="20">
                  <c:v>42745</c:v>
                </c:pt>
                <c:pt idx="21">
                  <c:v>42741</c:v>
                </c:pt>
                <c:pt idx="22">
                  <c:v>42740</c:v>
                </c:pt>
                <c:pt idx="23">
                  <c:v>42739</c:v>
                </c:pt>
                <c:pt idx="24">
                  <c:v>42734</c:v>
                </c:pt>
                <c:pt idx="25">
                  <c:v>42733</c:v>
                </c:pt>
                <c:pt idx="26">
                  <c:v>42732</c:v>
                </c:pt>
                <c:pt idx="27">
                  <c:v>42731</c:v>
                </c:pt>
                <c:pt idx="28">
                  <c:v>42730</c:v>
                </c:pt>
                <c:pt idx="29">
                  <c:v>42726</c:v>
                </c:pt>
                <c:pt idx="30">
                  <c:v>42725</c:v>
                </c:pt>
                <c:pt idx="31">
                  <c:v>42724</c:v>
                </c:pt>
                <c:pt idx="32">
                  <c:v>42723</c:v>
                </c:pt>
                <c:pt idx="33">
                  <c:v>42720</c:v>
                </c:pt>
                <c:pt idx="34">
                  <c:v>42719</c:v>
                </c:pt>
                <c:pt idx="35">
                  <c:v>42718</c:v>
                </c:pt>
                <c:pt idx="36">
                  <c:v>42717</c:v>
                </c:pt>
                <c:pt idx="37">
                  <c:v>42716</c:v>
                </c:pt>
                <c:pt idx="38">
                  <c:v>42713</c:v>
                </c:pt>
                <c:pt idx="39">
                  <c:v>42712</c:v>
                </c:pt>
                <c:pt idx="40">
                  <c:v>42711</c:v>
                </c:pt>
                <c:pt idx="41">
                  <c:v>42710</c:v>
                </c:pt>
                <c:pt idx="42">
                  <c:v>42709</c:v>
                </c:pt>
                <c:pt idx="43">
                  <c:v>42706</c:v>
                </c:pt>
                <c:pt idx="44">
                  <c:v>42705</c:v>
                </c:pt>
                <c:pt idx="45">
                  <c:v>42704</c:v>
                </c:pt>
                <c:pt idx="46">
                  <c:v>42703</c:v>
                </c:pt>
                <c:pt idx="47">
                  <c:v>42702</c:v>
                </c:pt>
                <c:pt idx="48">
                  <c:v>42699</c:v>
                </c:pt>
                <c:pt idx="49">
                  <c:v>42698</c:v>
                </c:pt>
                <c:pt idx="50">
                  <c:v>42696</c:v>
                </c:pt>
                <c:pt idx="51">
                  <c:v>42695</c:v>
                </c:pt>
                <c:pt idx="52">
                  <c:v>42692</c:v>
                </c:pt>
                <c:pt idx="53">
                  <c:v>42691</c:v>
                </c:pt>
                <c:pt idx="54">
                  <c:v>42690</c:v>
                </c:pt>
                <c:pt idx="55">
                  <c:v>42689</c:v>
                </c:pt>
                <c:pt idx="56">
                  <c:v>42688</c:v>
                </c:pt>
                <c:pt idx="57">
                  <c:v>42685</c:v>
                </c:pt>
                <c:pt idx="58">
                  <c:v>42684</c:v>
                </c:pt>
                <c:pt idx="59">
                  <c:v>42683</c:v>
                </c:pt>
                <c:pt idx="60">
                  <c:v>42682</c:v>
                </c:pt>
                <c:pt idx="61">
                  <c:v>42681</c:v>
                </c:pt>
                <c:pt idx="62">
                  <c:v>42678</c:v>
                </c:pt>
                <c:pt idx="63">
                  <c:v>42676</c:v>
                </c:pt>
                <c:pt idx="64">
                  <c:v>42675</c:v>
                </c:pt>
                <c:pt idx="65">
                  <c:v>42674</c:v>
                </c:pt>
                <c:pt idx="66">
                  <c:v>42671</c:v>
                </c:pt>
                <c:pt idx="67">
                  <c:v>42670</c:v>
                </c:pt>
                <c:pt idx="68">
                  <c:v>42669</c:v>
                </c:pt>
                <c:pt idx="69">
                  <c:v>42668</c:v>
                </c:pt>
                <c:pt idx="70">
                  <c:v>42667</c:v>
                </c:pt>
                <c:pt idx="71">
                  <c:v>42664</c:v>
                </c:pt>
                <c:pt idx="72">
                  <c:v>42663</c:v>
                </c:pt>
                <c:pt idx="73">
                  <c:v>42662</c:v>
                </c:pt>
                <c:pt idx="74">
                  <c:v>42661</c:v>
                </c:pt>
                <c:pt idx="75">
                  <c:v>42660</c:v>
                </c:pt>
                <c:pt idx="76">
                  <c:v>42657</c:v>
                </c:pt>
                <c:pt idx="77">
                  <c:v>42656</c:v>
                </c:pt>
                <c:pt idx="78">
                  <c:v>42655</c:v>
                </c:pt>
                <c:pt idx="79">
                  <c:v>42654</c:v>
                </c:pt>
                <c:pt idx="80">
                  <c:v>42650</c:v>
                </c:pt>
                <c:pt idx="81">
                  <c:v>42649</c:v>
                </c:pt>
                <c:pt idx="82">
                  <c:v>42648</c:v>
                </c:pt>
                <c:pt idx="83">
                  <c:v>42647</c:v>
                </c:pt>
                <c:pt idx="84">
                  <c:v>42646</c:v>
                </c:pt>
                <c:pt idx="85">
                  <c:v>42643</c:v>
                </c:pt>
                <c:pt idx="86">
                  <c:v>42642</c:v>
                </c:pt>
                <c:pt idx="87">
                  <c:v>42641</c:v>
                </c:pt>
                <c:pt idx="88">
                  <c:v>42640</c:v>
                </c:pt>
                <c:pt idx="89">
                  <c:v>42639</c:v>
                </c:pt>
                <c:pt idx="90">
                  <c:v>42636</c:v>
                </c:pt>
                <c:pt idx="91">
                  <c:v>42634</c:v>
                </c:pt>
                <c:pt idx="92">
                  <c:v>42633</c:v>
                </c:pt>
                <c:pt idx="93">
                  <c:v>42629</c:v>
                </c:pt>
                <c:pt idx="94">
                  <c:v>42628</c:v>
                </c:pt>
                <c:pt idx="95">
                  <c:v>42627</c:v>
                </c:pt>
                <c:pt idx="96">
                  <c:v>42626</c:v>
                </c:pt>
                <c:pt idx="97">
                  <c:v>42625</c:v>
                </c:pt>
                <c:pt idx="98">
                  <c:v>42622</c:v>
                </c:pt>
                <c:pt idx="99">
                  <c:v>42621</c:v>
                </c:pt>
                <c:pt idx="100">
                  <c:v>42620</c:v>
                </c:pt>
                <c:pt idx="101">
                  <c:v>42619</c:v>
                </c:pt>
                <c:pt idx="102">
                  <c:v>42618</c:v>
                </c:pt>
                <c:pt idx="103">
                  <c:v>42615</c:v>
                </c:pt>
                <c:pt idx="104">
                  <c:v>42614</c:v>
                </c:pt>
                <c:pt idx="105">
                  <c:v>42613</c:v>
                </c:pt>
                <c:pt idx="106">
                  <c:v>42612</c:v>
                </c:pt>
                <c:pt idx="107">
                  <c:v>42611</c:v>
                </c:pt>
                <c:pt idx="108">
                  <c:v>42608</c:v>
                </c:pt>
                <c:pt idx="109">
                  <c:v>42607</c:v>
                </c:pt>
                <c:pt idx="110">
                  <c:v>42606</c:v>
                </c:pt>
                <c:pt idx="111">
                  <c:v>42605</c:v>
                </c:pt>
                <c:pt idx="112">
                  <c:v>42604</c:v>
                </c:pt>
                <c:pt idx="113">
                  <c:v>42601</c:v>
                </c:pt>
                <c:pt idx="114">
                  <c:v>42600</c:v>
                </c:pt>
                <c:pt idx="115">
                  <c:v>42599</c:v>
                </c:pt>
                <c:pt idx="116">
                  <c:v>42598</c:v>
                </c:pt>
                <c:pt idx="117">
                  <c:v>42597</c:v>
                </c:pt>
                <c:pt idx="118">
                  <c:v>42594</c:v>
                </c:pt>
                <c:pt idx="119">
                  <c:v>42592</c:v>
                </c:pt>
                <c:pt idx="120">
                  <c:v>42591</c:v>
                </c:pt>
                <c:pt idx="121">
                  <c:v>42590</c:v>
                </c:pt>
                <c:pt idx="122">
                  <c:v>42587</c:v>
                </c:pt>
                <c:pt idx="123">
                  <c:v>42586</c:v>
                </c:pt>
                <c:pt idx="124">
                  <c:v>42585</c:v>
                </c:pt>
                <c:pt idx="125">
                  <c:v>42584</c:v>
                </c:pt>
                <c:pt idx="126">
                  <c:v>42583</c:v>
                </c:pt>
                <c:pt idx="127">
                  <c:v>42580</c:v>
                </c:pt>
                <c:pt idx="128">
                  <c:v>42579</c:v>
                </c:pt>
                <c:pt idx="129">
                  <c:v>42578</c:v>
                </c:pt>
                <c:pt idx="130">
                  <c:v>42577</c:v>
                </c:pt>
                <c:pt idx="131">
                  <c:v>42576</c:v>
                </c:pt>
                <c:pt idx="132">
                  <c:v>42573</c:v>
                </c:pt>
                <c:pt idx="133">
                  <c:v>42572</c:v>
                </c:pt>
                <c:pt idx="134">
                  <c:v>42571</c:v>
                </c:pt>
                <c:pt idx="135">
                  <c:v>42570</c:v>
                </c:pt>
                <c:pt idx="136">
                  <c:v>42566</c:v>
                </c:pt>
                <c:pt idx="137">
                  <c:v>42565</c:v>
                </c:pt>
                <c:pt idx="138">
                  <c:v>42564</c:v>
                </c:pt>
                <c:pt idx="139">
                  <c:v>42563</c:v>
                </c:pt>
                <c:pt idx="140">
                  <c:v>42562</c:v>
                </c:pt>
                <c:pt idx="141">
                  <c:v>42559</c:v>
                </c:pt>
                <c:pt idx="142">
                  <c:v>42558</c:v>
                </c:pt>
                <c:pt idx="143">
                  <c:v>42557</c:v>
                </c:pt>
                <c:pt idx="144">
                  <c:v>42556</c:v>
                </c:pt>
                <c:pt idx="145">
                  <c:v>42555</c:v>
                </c:pt>
                <c:pt idx="146">
                  <c:v>42552</c:v>
                </c:pt>
                <c:pt idx="147">
                  <c:v>42551</c:v>
                </c:pt>
                <c:pt idx="148">
                  <c:v>42550</c:v>
                </c:pt>
                <c:pt idx="149">
                  <c:v>42549</c:v>
                </c:pt>
                <c:pt idx="150">
                  <c:v>42548</c:v>
                </c:pt>
                <c:pt idx="151">
                  <c:v>42545</c:v>
                </c:pt>
                <c:pt idx="152">
                  <c:v>42544</c:v>
                </c:pt>
                <c:pt idx="153">
                  <c:v>42543</c:v>
                </c:pt>
                <c:pt idx="154">
                  <c:v>42542</c:v>
                </c:pt>
                <c:pt idx="155">
                  <c:v>42541</c:v>
                </c:pt>
                <c:pt idx="156">
                  <c:v>42538</c:v>
                </c:pt>
                <c:pt idx="157">
                  <c:v>42537</c:v>
                </c:pt>
                <c:pt idx="158">
                  <c:v>42536</c:v>
                </c:pt>
                <c:pt idx="159">
                  <c:v>42535</c:v>
                </c:pt>
                <c:pt idx="160">
                  <c:v>42534</c:v>
                </c:pt>
                <c:pt idx="161">
                  <c:v>42531</c:v>
                </c:pt>
                <c:pt idx="162">
                  <c:v>42530</c:v>
                </c:pt>
                <c:pt idx="163">
                  <c:v>42529</c:v>
                </c:pt>
                <c:pt idx="164">
                  <c:v>42528</c:v>
                </c:pt>
                <c:pt idx="165">
                  <c:v>42527</c:v>
                </c:pt>
                <c:pt idx="166">
                  <c:v>42524</c:v>
                </c:pt>
                <c:pt idx="167">
                  <c:v>42523</c:v>
                </c:pt>
                <c:pt idx="168">
                  <c:v>42522</c:v>
                </c:pt>
                <c:pt idx="169">
                  <c:v>42521</c:v>
                </c:pt>
                <c:pt idx="170">
                  <c:v>42520</c:v>
                </c:pt>
                <c:pt idx="171">
                  <c:v>42517</c:v>
                </c:pt>
                <c:pt idx="172">
                  <c:v>42516</c:v>
                </c:pt>
                <c:pt idx="173">
                  <c:v>42515</c:v>
                </c:pt>
                <c:pt idx="174">
                  <c:v>42514</c:v>
                </c:pt>
                <c:pt idx="175">
                  <c:v>42513</c:v>
                </c:pt>
                <c:pt idx="176">
                  <c:v>42510</c:v>
                </c:pt>
                <c:pt idx="177">
                  <c:v>42509</c:v>
                </c:pt>
                <c:pt idx="178">
                  <c:v>42508</c:v>
                </c:pt>
                <c:pt idx="179">
                  <c:v>42507</c:v>
                </c:pt>
                <c:pt idx="180">
                  <c:v>42506</c:v>
                </c:pt>
                <c:pt idx="181">
                  <c:v>42503</c:v>
                </c:pt>
                <c:pt idx="182">
                  <c:v>42502</c:v>
                </c:pt>
                <c:pt idx="183">
                  <c:v>42501</c:v>
                </c:pt>
                <c:pt idx="184">
                  <c:v>42500</c:v>
                </c:pt>
                <c:pt idx="185">
                  <c:v>42499</c:v>
                </c:pt>
                <c:pt idx="186">
                  <c:v>42496</c:v>
                </c:pt>
                <c:pt idx="187">
                  <c:v>42492</c:v>
                </c:pt>
                <c:pt idx="188">
                  <c:v>42488</c:v>
                </c:pt>
                <c:pt idx="189">
                  <c:v>42487</c:v>
                </c:pt>
                <c:pt idx="190">
                  <c:v>42486</c:v>
                </c:pt>
                <c:pt idx="191">
                  <c:v>42485</c:v>
                </c:pt>
                <c:pt idx="192">
                  <c:v>42482</c:v>
                </c:pt>
                <c:pt idx="193">
                  <c:v>42481</c:v>
                </c:pt>
                <c:pt idx="194">
                  <c:v>42480</c:v>
                </c:pt>
                <c:pt idx="195">
                  <c:v>42479</c:v>
                </c:pt>
                <c:pt idx="196">
                  <c:v>42478</c:v>
                </c:pt>
                <c:pt idx="197">
                  <c:v>42475</c:v>
                </c:pt>
                <c:pt idx="198">
                  <c:v>42474</c:v>
                </c:pt>
                <c:pt idx="199">
                  <c:v>42473</c:v>
                </c:pt>
                <c:pt idx="200">
                  <c:v>42472</c:v>
                </c:pt>
                <c:pt idx="201">
                  <c:v>42471</c:v>
                </c:pt>
                <c:pt idx="202">
                  <c:v>42468</c:v>
                </c:pt>
                <c:pt idx="203">
                  <c:v>42467</c:v>
                </c:pt>
                <c:pt idx="204">
                  <c:v>42466</c:v>
                </c:pt>
                <c:pt idx="205">
                  <c:v>42465</c:v>
                </c:pt>
                <c:pt idx="206">
                  <c:v>42464</c:v>
                </c:pt>
                <c:pt idx="207">
                  <c:v>42461</c:v>
                </c:pt>
                <c:pt idx="208">
                  <c:v>42460</c:v>
                </c:pt>
                <c:pt idx="209">
                  <c:v>42459</c:v>
                </c:pt>
                <c:pt idx="210">
                  <c:v>42458</c:v>
                </c:pt>
                <c:pt idx="211">
                  <c:v>42457</c:v>
                </c:pt>
                <c:pt idx="212">
                  <c:v>42454</c:v>
                </c:pt>
                <c:pt idx="213">
                  <c:v>42453</c:v>
                </c:pt>
                <c:pt idx="214">
                  <c:v>42452</c:v>
                </c:pt>
                <c:pt idx="215">
                  <c:v>42451</c:v>
                </c:pt>
                <c:pt idx="216">
                  <c:v>42447</c:v>
                </c:pt>
                <c:pt idx="217">
                  <c:v>42446</c:v>
                </c:pt>
                <c:pt idx="218">
                  <c:v>42445</c:v>
                </c:pt>
                <c:pt idx="219">
                  <c:v>42444</c:v>
                </c:pt>
                <c:pt idx="220">
                  <c:v>42443</c:v>
                </c:pt>
                <c:pt idx="221">
                  <c:v>42440</c:v>
                </c:pt>
                <c:pt idx="222">
                  <c:v>42439</c:v>
                </c:pt>
                <c:pt idx="223">
                  <c:v>42438</c:v>
                </c:pt>
                <c:pt idx="224">
                  <c:v>42437</c:v>
                </c:pt>
                <c:pt idx="225">
                  <c:v>42436</c:v>
                </c:pt>
                <c:pt idx="226">
                  <c:v>42433</c:v>
                </c:pt>
                <c:pt idx="227">
                  <c:v>42432</c:v>
                </c:pt>
                <c:pt idx="228">
                  <c:v>42431</c:v>
                </c:pt>
                <c:pt idx="229">
                  <c:v>42430</c:v>
                </c:pt>
                <c:pt idx="230">
                  <c:v>42429</c:v>
                </c:pt>
                <c:pt idx="231">
                  <c:v>42426</c:v>
                </c:pt>
                <c:pt idx="232">
                  <c:v>42425</c:v>
                </c:pt>
                <c:pt idx="233">
                  <c:v>42424</c:v>
                </c:pt>
                <c:pt idx="234">
                  <c:v>42423</c:v>
                </c:pt>
                <c:pt idx="235">
                  <c:v>42422</c:v>
                </c:pt>
                <c:pt idx="236">
                  <c:v>42419</c:v>
                </c:pt>
                <c:pt idx="237">
                  <c:v>42418</c:v>
                </c:pt>
                <c:pt idx="238">
                  <c:v>42417</c:v>
                </c:pt>
                <c:pt idx="239">
                  <c:v>42416</c:v>
                </c:pt>
                <c:pt idx="240">
                  <c:v>42415</c:v>
                </c:pt>
                <c:pt idx="241">
                  <c:v>42412</c:v>
                </c:pt>
                <c:pt idx="242">
                  <c:v>42410</c:v>
                </c:pt>
                <c:pt idx="243">
                  <c:v>42409</c:v>
                </c:pt>
                <c:pt idx="244">
                  <c:v>42408</c:v>
                </c:pt>
                <c:pt idx="245">
                  <c:v>42405</c:v>
                </c:pt>
                <c:pt idx="246">
                  <c:v>42404</c:v>
                </c:pt>
                <c:pt idx="247">
                  <c:v>42403</c:v>
                </c:pt>
                <c:pt idx="248">
                  <c:v>42402</c:v>
                </c:pt>
                <c:pt idx="249">
                  <c:v>42401</c:v>
                </c:pt>
                <c:pt idx="250">
                  <c:v>42398</c:v>
                </c:pt>
                <c:pt idx="251">
                  <c:v>42397</c:v>
                </c:pt>
                <c:pt idx="252">
                  <c:v>42396</c:v>
                </c:pt>
                <c:pt idx="253">
                  <c:v>42395</c:v>
                </c:pt>
                <c:pt idx="254">
                  <c:v>42394</c:v>
                </c:pt>
                <c:pt idx="255">
                  <c:v>42391</c:v>
                </c:pt>
                <c:pt idx="256">
                  <c:v>42390</c:v>
                </c:pt>
                <c:pt idx="257">
                  <c:v>42389</c:v>
                </c:pt>
                <c:pt idx="258">
                  <c:v>42388</c:v>
                </c:pt>
                <c:pt idx="259">
                  <c:v>42387</c:v>
                </c:pt>
                <c:pt idx="260">
                  <c:v>42384</c:v>
                </c:pt>
                <c:pt idx="261">
                  <c:v>42383</c:v>
                </c:pt>
                <c:pt idx="262">
                  <c:v>42382</c:v>
                </c:pt>
                <c:pt idx="263">
                  <c:v>42381</c:v>
                </c:pt>
                <c:pt idx="264">
                  <c:v>42377</c:v>
                </c:pt>
                <c:pt idx="265">
                  <c:v>42376</c:v>
                </c:pt>
                <c:pt idx="266">
                  <c:v>42375</c:v>
                </c:pt>
                <c:pt idx="267">
                  <c:v>42374</c:v>
                </c:pt>
                <c:pt idx="268">
                  <c:v>42373</c:v>
                </c:pt>
                <c:pt idx="269">
                  <c:v>42368</c:v>
                </c:pt>
                <c:pt idx="270">
                  <c:v>42367</c:v>
                </c:pt>
                <c:pt idx="271">
                  <c:v>42366</c:v>
                </c:pt>
                <c:pt idx="272">
                  <c:v>42363</c:v>
                </c:pt>
                <c:pt idx="273">
                  <c:v>42362</c:v>
                </c:pt>
                <c:pt idx="274">
                  <c:v>42360</c:v>
                </c:pt>
                <c:pt idx="275">
                  <c:v>42359</c:v>
                </c:pt>
                <c:pt idx="276">
                  <c:v>42356</c:v>
                </c:pt>
                <c:pt idx="277">
                  <c:v>42355</c:v>
                </c:pt>
                <c:pt idx="278">
                  <c:v>42354</c:v>
                </c:pt>
                <c:pt idx="279">
                  <c:v>42353</c:v>
                </c:pt>
                <c:pt idx="280">
                  <c:v>42352</c:v>
                </c:pt>
                <c:pt idx="281">
                  <c:v>42349</c:v>
                </c:pt>
                <c:pt idx="282">
                  <c:v>42348</c:v>
                </c:pt>
                <c:pt idx="283">
                  <c:v>42347</c:v>
                </c:pt>
                <c:pt idx="284">
                  <c:v>42346</c:v>
                </c:pt>
                <c:pt idx="285">
                  <c:v>42345</c:v>
                </c:pt>
                <c:pt idx="286">
                  <c:v>42342</c:v>
                </c:pt>
                <c:pt idx="287">
                  <c:v>42341</c:v>
                </c:pt>
                <c:pt idx="288">
                  <c:v>42340</c:v>
                </c:pt>
                <c:pt idx="289">
                  <c:v>42339</c:v>
                </c:pt>
                <c:pt idx="290">
                  <c:v>42338</c:v>
                </c:pt>
                <c:pt idx="291">
                  <c:v>42335</c:v>
                </c:pt>
                <c:pt idx="292">
                  <c:v>42334</c:v>
                </c:pt>
                <c:pt idx="293">
                  <c:v>42333</c:v>
                </c:pt>
                <c:pt idx="294">
                  <c:v>42332</c:v>
                </c:pt>
                <c:pt idx="295">
                  <c:v>42328</c:v>
                </c:pt>
                <c:pt idx="296">
                  <c:v>42327</c:v>
                </c:pt>
                <c:pt idx="297">
                  <c:v>42326</c:v>
                </c:pt>
                <c:pt idx="298">
                  <c:v>42325</c:v>
                </c:pt>
                <c:pt idx="299">
                  <c:v>42324</c:v>
                </c:pt>
                <c:pt idx="300">
                  <c:v>42321</c:v>
                </c:pt>
                <c:pt idx="301">
                  <c:v>42320</c:v>
                </c:pt>
                <c:pt idx="302">
                  <c:v>42319</c:v>
                </c:pt>
                <c:pt idx="303">
                  <c:v>42318</c:v>
                </c:pt>
                <c:pt idx="304">
                  <c:v>42317</c:v>
                </c:pt>
                <c:pt idx="305">
                  <c:v>42314</c:v>
                </c:pt>
                <c:pt idx="306">
                  <c:v>42313</c:v>
                </c:pt>
                <c:pt idx="307">
                  <c:v>42312</c:v>
                </c:pt>
                <c:pt idx="308">
                  <c:v>42310</c:v>
                </c:pt>
                <c:pt idx="309">
                  <c:v>42307</c:v>
                </c:pt>
                <c:pt idx="310">
                  <c:v>42306</c:v>
                </c:pt>
                <c:pt idx="311">
                  <c:v>42305</c:v>
                </c:pt>
                <c:pt idx="312">
                  <c:v>42304</c:v>
                </c:pt>
                <c:pt idx="313">
                  <c:v>42303</c:v>
                </c:pt>
                <c:pt idx="314">
                  <c:v>42300</c:v>
                </c:pt>
                <c:pt idx="315">
                  <c:v>42299</c:v>
                </c:pt>
                <c:pt idx="316">
                  <c:v>42298</c:v>
                </c:pt>
                <c:pt idx="317">
                  <c:v>42297</c:v>
                </c:pt>
                <c:pt idx="318">
                  <c:v>42296</c:v>
                </c:pt>
                <c:pt idx="319">
                  <c:v>42293</c:v>
                </c:pt>
                <c:pt idx="320">
                  <c:v>42292</c:v>
                </c:pt>
                <c:pt idx="321">
                  <c:v>42291</c:v>
                </c:pt>
                <c:pt idx="322">
                  <c:v>42290</c:v>
                </c:pt>
                <c:pt idx="323">
                  <c:v>42286</c:v>
                </c:pt>
                <c:pt idx="324">
                  <c:v>42285</c:v>
                </c:pt>
                <c:pt idx="325">
                  <c:v>42284</c:v>
                </c:pt>
                <c:pt idx="326">
                  <c:v>42283</c:v>
                </c:pt>
                <c:pt idx="327">
                  <c:v>42282</c:v>
                </c:pt>
                <c:pt idx="328">
                  <c:v>42279</c:v>
                </c:pt>
                <c:pt idx="329">
                  <c:v>42278</c:v>
                </c:pt>
                <c:pt idx="330">
                  <c:v>42277</c:v>
                </c:pt>
                <c:pt idx="331">
                  <c:v>42276</c:v>
                </c:pt>
                <c:pt idx="332">
                  <c:v>42275</c:v>
                </c:pt>
                <c:pt idx="333">
                  <c:v>42272</c:v>
                </c:pt>
                <c:pt idx="334">
                  <c:v>42271</c:v>
                </c:pt>
                <c:pt idx="335">
                  <c:v>42265</c:v>
                </c:pt>
                <c:pt idx="336">
                  <c:v>42264</c:v>
                </c:pt>
                <c:pt idx="337">
                  <c:v>42263</c:v>
                </c:pt>
                <c:pt idx="338">
                  <c:v>42262</c:v>
                </c:pt>
                <c:pt idx="339">
                  <c:v>42261</c:v>
                </c:pt>
                <c:pt idx="340">
                  <c:v>42258</c:v>
                </c:pt>
                <c:pt idx="341">
                  <c:v>42257</c:v>
                </c:pt>
                <c:pt idx="342">
                  <c:v>42256</c:v>
                </c:pt>
                <c:pt idx="343">
                  <c:v>42255</c:v>
                </c:pt>
                <c:pt idx="344">
                  <c:v>42254</c:v>
                </c:pt>
                <c:pt idx="345">
                  <c:v>42251</c:v>
                </c:pt>
                <c:pt idx="346">
                  <c:v>42250</c:v>
                </c:pt>
                <c:pt idx="347">
                  <c:v>42249</c:v>
                </c:pt>
                <c:pt idx="348">
                  <c:v>42248</c:v>
                </c:pt>
                <c:pt idx="349">
                  <c:v>42247</c:v>
                </c:pt>
                <c:pt idx="350">
                  <c:v>42244</c:v>
                </c:pt>
                <c:pt idx="351">
                  <c:v>42243</c:v>
                </c:pt>
                <c:pt idx="352">
                  <c:v>42242</c:v>
                </c:pt>
                <c:pt idx="353">
                  <c:v>42241</c:v>
                </c:pt>
                <c:pt idx="354">
                  <c:v>42240</c:v>
                </c:pt>
                <c:pt idx="355">
                  <c:v>42237</c:v>
                </c:pt>
                <c:pt idx="356">
                  <c:v>42236</c:v>
                </c:pt>
                <c:pt idx="357">
                  <c:v>42235</c:v>
                </c:pt>
                <c:pt idx="358">
                  <c:v>42234</c:v>
                </c:pt>
                <c:pt idx="359">
                  <c:v>42233</c:v>
                </c:pt>
                <c:pt idx="360">
                  <c:v>42230</c:v>
                </c:pt>
                <c:pt idx="361">
                  <c:v>42229</c:v>
                </c:pt>
                <c:pt idx="362">
                  <c:v>42228</c:v>
                </c:pt>
                <c:pt idx="363">
                  <c:v>42227</c:v>
                </c:pt>
                <c:pt idx="364">
                  <c:v>42226</c:v>
                </c:pt>
                <c:pt idx="365">
                  <c:v>42223</c:v>
                </c:pt>
                <c:pt idx="366">
                  <c:v>42222</c:v>
                </c:pt>
                <c:pt idx="367">
                  <c:v>42221</c:v>
                </c:pt>
                <c:pt idx="368">
                  <c:v>42220</c:v>
                </c:pt>
                <c:pt idx="369">
                  <c:v>42219</c:v>
                </c:pt>
                <c:pt idx="370">
                  <c:v>42216</c:v>
                </c:pt>
                <c:pt idx="371">
                  <c:v>42215</c:v>
                </c:pt>
                <c:pt idx="372">
                  <c:v>42214</c:v>
                </c:pt>
                <c:pt idx="373">
                  <c:v>42213</c:v>
                </c:pt>
                <c:pt idx="374">
                  <c:v>42212</c:v>
                </c:pt>
                <c:pt idx="375">
                  <c:v>42209</c:v>
                </c:pt>
                <c:pt idx="376">
                  <c:v>42208</c:v>
                </c:pt>
                <c:pt idx="377">
                  <c:v>42207</c:v>
                </c:pt>
                <c:pt idx="378">
                  <c:v>42206</c:v>
                </c:pt>
                <c:pt idx="379">
                  <c:v>42202</c:v>
                </c:pt>
                <c:pt idx="380">
                  <c:v>42201</c:v>
                </c:pt>
                <c:pt idx="381">
                  <c:v>42200</c:v>
                </c:pt>
                <c:pt idx="382">
                  <c:v>42199</c:v>
                </c:pt>
                <c:pt idx="383">
                  <c:v>42198</c:v>
                </c:pt>
                <c:pt idx="384">
                  <c:v>42195</c:v>
                </c:pt>
                <c:pt idx="385">
                  <c:v>42194</c:v>
                </c:pt>
                <c:pt idx="386">
                  <c:v>42193</c:v>
                </c:pt>
                <c:pt idx="387">
                  <c:v>42192</c:v>
                </c:pt>
                <c:pt idx="388">
                  <c:v>42191</c:v>
                </c:pt>
                <c:pt idx="389">
                  <c:v>42188</c:v>
                </c:pt>
                <c:pt idx="390">
                  <c:v>42187</c:v>
                </c:pt>
                <c:pt idx="391">
                  <c:v>42186</c:v>
                </c:pt>
                <c:pt idx="392">
                  <c:v>42185</c:v>
                </c:pt>
                <c:pt idx="393">
                  <c:v>42184</c:v>
                </c:pt>
                <c:pt idx="394">
                  <c:v>42181</c:v>
                </c:pt>
                <c:pt idx="395">
                  <c:v>42180</c:v>
                </c:pt>
                <c:pt idx="396">
                  <c:v>42179</c:v>
                </c:pt>
                <c:pt idx="397">
                  <c:v>42178</c:v>
                </c:pt>
                <c:pt idx="398">
                  <c:v>42177</c:v>
                </c:pt>
                <c:pt idx="399">
                  <c:v>42174</c:v>
                </c:pt>
                <c:pt idx="400">
                  <c:v>42173</c:v>
                </c:pt>
                <c:pt idx="401">
                  <c:v>42172</c:v>
                </c:pt>
                <c:pt idx="402">
                  <c:v>42171</c:v>
                </c:pt>
                <c:pt idx="403">
                  <c:v>42170</c:v>
                </c:pt>
                <c:pt idx="404">
                  <c:v>42167</c:v>
                </c:pt>
                <c:pt idx="405">
                  <c:v>42166</c:v>
                </c:pt>
                <c:pt idx="406">
                  <c:v>42165</c:v>
                </c:pt>
                <c:pt idx="407">
                  <c:v>42164</c:v>
                </c:pt>
                <c:pt idx="408">
                  <c:v>42163</c:v>
                </c:pt>
                <c:pt idx="409">
                  <c:v>42160</c:v>
                </c:pt>
                <c:pt idx="410">
                  <c:v>42159</c:v>
                </c:pt>
                <c:pt idx="411">
                  <c:v>42158</c:v>
                </c:pt>
                <c:pt idx="412">
                  <c:v>42157</c:v>
                </c:pt>
                <c:pt idx="413">
                  <c:v>42156</c:v>
                </c:pt>
                <c:pt idx="414">
                  <c:v>42153</c:v>
                </c:pt>
                <c:pt idx="415">
                  <c:v>42152</c:v>
                </c:pt>
                <c:pt idx="416">
                  <c:v>42151</c:v>
                </c:pt>
                <c:pt idx="417">
                  <c:v>42150</c:v>
                </c:pt>
                <c:pt idx="418">
                  <c:v>42149</c:v>
                </c:pt>
                <c:pt idx="419">
                  <c:v>42146</c:v>
                </c:pt>
                <c:pt idx="420">
                  <c:v>42145</c:v>
                </c:pt>
                <c:pt idx="421">
                  <c:v>42144</c:v>
                </c:pt>
                <c:pt idx="422">
                  <c:v>42143</c:v>
                </c:pt>
                <c:pt idx="423">
                  <c:v>42142</c:v>
                </c:pt>
                <c:pt idx="424">
                  <c:v>42139</c:v>
                </c:pt>
                <c:pt idx="425">
                  <c:v>42138</c:v>
                </c:pt>
                <c:pt idx="426">
                  <c:v>42137</c:v>
                </c:pt>
                <c:pt idx="427">
                  <c:v>42136</c:v>
                </c:pt>
                <c:pt idx="428">
                  <c:v>42135</c:v>
                </c:pt>
                <c:pt idx="429">
                  <c:v>42132</c:v>
                </c:pt>
                <c:pt idx="430">
                  <c:v>42131</c:v>
                </c:pt>
                <c:pt idx="431">
                  <c:v>42125</c:v>
                </c:pt>
                <c:pt idx="432">
                  <c:v>42124</c:v>
                </c:pt>
                <c:pt idx="433">
                  <c:v>42122</c:v>
                </c:pt>
                <c:pt idx="434">
                  <c:v>42121</c:v>
                </c:pt>
                <c:pt idx="435">
                  <c:v>42118</c:v>
                </c:pt>
                <c:pt idx="436">
                  <c:v>42117</c:v>
                </c:pt>
                <c:pt idx="437">
                  <c:v>42116</c:v>
                </c:pt>
                <c:pt idx="438">
                  <c:v>42115</c:v>
                </c:pt>
                <c:pt idx="439">
                  <c:v>42114</c:v>
                </c:pt>
                <c:pt idx="440">
                  <c:v>42111</c:v>
                </c:pt>
                <c:pt idx="441">
                  <c:v>42110</c:v>
                </c:pt>
                <c:pt idx="442">
                  <c:v>42109</c:v>
                </c:pt>
                <c:pt idx="443">
                  <c:v>42108</c:v>
                </c:pt>
                <c:pt idx="444">
                  <c:v>42107</c:v>
                </c:pt>
                <c:pt idx="445">
                  <c:v>42104</c:v>
                </c:pt>
                <c:pt idx="446">
                  <c:v>42103</c:v>
                </c:pt>
                <c:pt idx="447">
                  <c:v>42102</c:v>
                </c:pt>
                <c:pt idx="448">
                  <c:v>42101</c:v>
                </c:pt>
                <c:pt idx="449">
                  <c:v>42100</c:v>
                </c:pt>
                <c:pt idx="450">
                  <c:v>42097</c:v>
                </c:pt>
                <c:pt idx="451">
                  <c:v>42096</c:v>
                </c:pt>
                <c:pt idx="452">
                  <c:v>42095</c:v>
                </c:pt>
                <c:pt idx="453">
                  <c:v>42094</c:v>
                </c:pt>
                <c:pt idx="454">
                  <c:v>42093</c:v>
                </c:pt>
                <c:pt idx="455">
                  <c:v>42090</c:v>
                </c:pt>
                <c:pt idx="456">
                  <c:v>42089</c:v>
                </c:pt>
                <c:pt idx="457">
                  <c:v>42088</c:v>
                </c:pt>
                <c:pt idx="458">
                  <c:v>42087</c:v>
                </c:pt>
                <c:pt idx="459">
                  <c:v>42086</c:v>
                </c:pt>
                <c:pt idx="460">
                  <c:v>42083</c:v>
                </c:pt>
                <c:pt idx="461">
                  <c:v>42082</c:v>
                </c:pt>
                <c:pt idx="462">
                  <c:v>42081</c:v>
                </c:pt>
                <c:pt idx="463">
                  <c:v>42080</c:v>
                </c:pt>
                <c:pt idx="464">
                  <c:v>42079</c:v>
                </c:pt>
                <c:pt idx="465">
                  <c:v>42076</c:v>
                </c:pt>
                <c:pt idx="466">
                  <c:v>42075</c:v>
                </c:pt>
                <c:pt idx="467">
                  <c:v>42074</c:v>
                </c:pt>
                <c:pt idx="468">
                  <c:v>42073</c:v>
                </c:pt>
                <c:pt idx="469">
                  <c:v>42072</c:v>
                </c:pt>
                <c:pt idx="470">
                  <c:v>42069</c:v>
                </c:pt>
                <c:pt idx="471">
                  <c:v>42068</c:v>
                </c:pt>
                <c:pt idx="472">
                  <c:v>42067</c:v>
                </c:pt>
                <c:pt idx="473">
                  <c:v>42066</c:v>
                </c:pt>
                <c:pt idx="474">
                  <c:v>42065</c:v>
                </c:pt>
                <c:pt idx="475">
                  <c:v>42062</c:v>
                </c:pt>
                <c:pt idx="476">
                  <c:v>42061</c:v>
                </c:pt>
                <c:pt idx="477">
                  <c:v>42060</c:v>
                </c:pt>
                <c:pt idx="478">
                  <c:v>42059</c:v>
                </c:pt>
                <c:pt idx="479">
                  <c:v>42058</c:v>
                </c:pt>
                <c:pt idx="480">
                  <c:v>42055</c:v>
                </c:pt>
                <c:pt idx="481">
                  <c:v>42054</c:v>
                </c:pt>
                <c:pt idx="482">
                  <c:v>42053</c:v>
                </c:pt>
                <c:pt idx="483">
                  <c:v>42052</c:v>
                </c:pt>
                <c:pt idx="484">
                  <c:v>42051</c:v>
                </c:pt>
                <c:pt idx="485">
                  <c:v>42048</c:v>
                </c:pt>
                <c:pt idx="486">
                  <c:v>42047</c:v>
                </c:pt>
                <c:pt idx="487">
                  <c:v>42045</c:v>
                </c:pt>
                <c:pt idx="488">
                  <c:v>42044</c:v>
                </c:pt>
                <c:pt idx="489">
                  <c:v>42041</c:v>
                </c:pt>
                <c:pt idx="490">
                  <c:v>42040</c:v>
                </c:pt>
                <c:pt idx="491">
                  <c:v>42039</c:v>
                </c:pt>
                <c:pt idx="492">
                  <c:v>42038</c:v>
                </c:pt>
                <c:pt idx="493">
                  <c:v>42037</c:v>
                </c:pt>
                <c:pt idx="494">
                  <c:v>42034</c:v>
                </c:pt>
                <c:pt idx="495">
                  <c:v>42033</c:v>
                </c:pt>
                <c:pt idx="496">
                  <c:v>42032</c:v>
                </c:pt>
                <c:pt idx="497">
                  <c:v>42031</c:v>
                </c:pt>
                <c:pt idx="498">
                  <c:v>42030</c:v>
                </c:pt>
                <c:pt idx="499">
                  <c:v>42027</c:v>
                </c:pt>
                <c:pt idx="500">
                  <c:v>42026</c:v>
                </c:pt>
                <c:pt idx="501">
                  <c:v>42025</c:v>
                </c:pt>
                <c:pt idx="502">
                  <c:v>42024</c:v>
                </c:pt>
                <c:pt idx="503">
                  <c:v>42023</c:v>
                </c:pt>
                <c:pt idx="504">
                  <c:v>42020</c:v>
                </c:pt>
                <c:pt idx="505">
                  <c:v>42019</c:v>
                </c:pt>
                <c:pt idx="506">
                  <c:v>42018</c:v>
                </c:pt>
                <c:pt idx="507">
                  <c:v>42017</c:v>
                </c:pt>
                <c:pt idx="508">
                  <c:v>42013</c:v>
                </c:pt>
                <c:pt idx="509">
                  <c:v>42012</c:v>
                </c:pt>
                <c:pt idx="510">
                  <c:v>42011</c:v>
                </c:pt>
                <c:pt idx="511">
                  <c:v>42010</c:v>
                </c:pt>
                <c:pt idx="512">
                  <c:v>42009</c:v>
                </c:pt>
                <c:pt idx="513">
                  <c:v>42003</c:v>
                </c:pt>
                <c:pt idx="514">
                  <c:v>42002</c:v>
                </c:pt>
                <c:pt idx="515">
                  <c:v>41999</c:v>
                </c:pt>
                <c:pt idx="516">
                  <c:v>41998</c:v>
                </c:pt>
                <c:pt idx="517">
                  <c:v>41997</c:v>
                </c:pt>
                <c:pt idx="518">
                  <c:v>41995</c:v>
                </c:pt>
                <c:pt idx="519">
                  <c:v>41992</c:v>
                </c:pt>
                <c:pt idx="520">
                  <c:v>41991</c:v>
                </c:pt>
                <c:pt idx="521">
                  <c:v>41990</c:v>
                </c:pt>
                <c:pt idx="522">
                  <c:v>41989</c:v>
                </c:pt>
                <c:pt idx="523">
                  <c:v>41988</c:v>
                </c:pt>
                <c:pt idx="524">
                  <c:v>41985</c:v>
                </c:pt>
                <c:pt idx="525">
                  <c:v>41984</c:v>
                </c:pt>
                <c:pt idx="526">
                  <c:v>41983</c:v>
                </c:pt>
                <c:pt idx="527">
                  <c:v>41982</c:v>
                </c:pt>
                <c:pt idx="528">
                  <c:v>41981</c:v>
                </c:pt>
                <c:pt idx="529">
                  <c:v>41978</c:v>
                </c:pt>
                <c:pt idx="530">
                  <c:v>41977</c:v>
                </c:pt>
                <c:pt idx="531">
                  <c:v>41976</c:v>
                </c:pt>
                <c:pt idx="532">
                  <c:v>41975</c:v>
                </c:pt>
                <c:pt idx="533">
                  <c:v>41974</c:v>
                </c:pt>
                <c:pt idx="534">
                  <c:v>41971</c:v>
                </c:pt>
                <c:pt idx="535">
                  <c:v>41970</c:v>
                </c:pt>
                <c:pt idx="536">
                  <c:v>41969</c:v>
                </c:pt>
                <c:pt idx="537">
                  <c:v>41968</c:v>
                </c:pt>
                <c:pt idx="538">
                  <c:v>41964</c:v>
                </c:pt>
                <c:pt idx="539">
                  <c:v>41963</c:v>
                </c:pt>
                <c:pt idx="540">
                  <c:v>41962</c:v>
                </c:pt>
                <c:pt idx="541">
                  <c:v>41961</c:v>
                </c:pt>
                <c:pt idx="542">
                  <c:v>41960</c:v>
                </c:pt>
                <c:pt idx="543">
                  <c:v>41957</c:v>
                </c:pt>
                <c:pt idx="544">
                  <c:v>41956</c:v>
                </c:pt>
                <c:pt idx="545">
                  <c:v>41955</c:v>
                </c:pt>
                <c:pt idx="546">
                  <c:v>41954</c:v>
                </c:pt>
                <c:pt idx="547">
                  <c:v>41953</c:v>
                </c:pt>
                <c:pt idx="548">
                  <c:v>41950</c:v>
                </c:pt>
                <c:pt idx="549">
                  <c:v>41949</c:v>
                </c:pt>
                <c:pt idx="550">
                  <c:v>41948</c:v>
                </c:pt>
                <c:pt idx="551">
                  <c:v>41947</c:v>
                </c:pt>
                <c:pt idx="552">
                  <c:v>41943</c:v>
                </c:pt>
                <c:pt idx="553">
                  <c:v>41942</c:v>
                </c:pt>
                <c:pt idx="554">
                  <c:v>41941</c:v>
                </c:pt>
                <c:pt idx="555">
                  <c:v>41940</c:v>
                </c:pt>
                <c:pt idx="556">
                  <c:v>41939</c:v>
                </c:pt>
                <c:pt idx="557">
                  <c:v>41936</c:v>
                </c:pt>
                <c:pt idx="558">
                  <c:v>41935</c:v>
                </c:pt>
                <c:pt idx="559">
                  <c:v>41934</c:v>
                </c:pt>
                <c:pt idx="560">
                  <c:v>41933</c:v>
                </c:pt>
                <c:pt idx="561">
                  <c:v>41932</c:v>
                </c:pt>
                <c:pt idx="562">
                  <c:v>41929</c:v>
                </c:pt>
                <c:pt idx="563">
                  <c:v>41928</c:v>
                </c:pt>
                <c:pt idx="564">
                  <c:v>41927</c:v>
                </c:pt>
                <c:pt idx="565">
                  <c:v>41926</c:v>
                </c:pt>
                <c:pt idx="566">
                  <c:v>41922</c:v>
                </c:pt>
                <c:pt idx="567">
                  <c:v>41921</c:v>
                </c:pt>
                <c:pt idx="568">
                  <c:v>41920</c:v>
                </c:pt>
                <c:pt idx="569">
                  <c:v>41919</c:v>
                </c:pt>
                <c:pt idx="570">
                  <c:v>41918</c:v>
                </c:pt>
                <c:pt idx="571">
                  <c:v>41915</c:v>
                </c:pt>
                <c:pt idx="572">
                  <c:v>41914</c:v>
                </c:pt>
                <c:pt idx="573">
                  <c:v>41913</c:v>
                </c:pt>
                <c:pt idx="574">
                  <c:v>41912</c:v>
                </c:pt>
                <c:pt idx="575">
                  <c:v>41911</c:v>
                </c:pt>
                <c:pt idx="576">
                  <c:v>41908</c:v>
                </c:pt>
                <c:pt idx="577">
                  <c:v>41907</c:v>
                </c:pt>
                <c:pt idx="578">
                  <c:v>41906</c:v>
                </c:pt>
                <c:pt idx="579">
                  <c:v>41904</c:v>
                </c:pt>
                <c:pt idx="580">
                  <c:v>41901</c:v>
                </c:pt>
                <c:pt idx="581">
                  <c:v>41900</c:v>
                </c:pt>
                <c:pt idx="582">
                  <c:v>41899</c:v>
                </c:pt>
                <c:pt idx="583">
                  <c:v>41898</c:v>
                </c:pt>
                <c:pt idx="584">
                  <c:v>41894</c:v>
                </c:pt>
                <c:pt idx="585">
                  <c:v>41893</c:v>
                </c:pt>
                <c:pt idx="586">
                  <c:v>41892</c:v>
                </c:pt>
                <c:pt idx="587">
                  <c:v>41891</c:v>
                </c:pt>
                <c:pt idx="588">
                  <c:v>41890</c:v>
                </c:pt>
                <c:pt idx="589">
                  <c:v>41887</c:v>
                </c:pt>
                <c:pt idx="590">
                  <c:v>41886</c:v>
                </c:pt>
                <c:pt idx="591">
                  <c:v>41885</c:v>
                </c:pt>
                <c:pt idx="592">
                  <c:v>41884</c:v>
                </c:pt>
                <c:pt idx="593">
                  <c:v>41883</c:v>
                </c:pt>
                <c:pt idx="594">
                  <c:v>41880</c:v>
                </c:pt>
                <c:pt idx="595">
                  <c:v>41879</c:v>
                </c:pt>
                <c:pt idx="596">
                  <c:v>41878</c:v>
                </c:pt>
                <c:pt idx="597">
                  <c:v>41877</c:v>
                </c:pt>
                <c:pt idx="598">
                  <c:v>41876</c:v>
                </c:pt>
                <c:pt idx="599">
                  <c:v>41873</c:v>
                </c:pt>
                <c:pt idx="600">
                  <c:v>41872</c:v>
                </c:pt>
                <c:pt idx="601">
                  <c:v>41871</c:v>
                </c:pt>
                <c:pt idx="602">
                  <c:v>41870</c:v>
                </c:pt>
                <c:pt idx="603">
                  <c:v>41869</c:v>
                </c:pt>
                <c:pt idx="604">
                  <c:v>41866</c:v>
                </c:pt>
                <c:pt idx="605">
                  <c:v>41865</c:v>
                </c:pt>
                <c:pt idx="606">
                  <c:v>41864</c:v>
                </c:pt>
                <c:pt idx="607">
                  <c:v>41863</c:v>
                </c:pt>
                <c:pt idx="608">
                  <c:v>41862</c:v>
                </c:pt>
                <c:pt idx="609">
                  <c:v>41859</c:v>
                </c:pt>
                <c:pt idx="610">
                  <c:v>41858</c:v>
                </c:pt>
                <c:pt idx="611">
                  <c:v>41857</c:v>
                </c:pt>
                <c:pt idx="612">
                  <c:v>41856</c:v>
                </c:pt>
                <c:pt idx="613">
                  <c:v>41855</c:v>
                </c:pt>
                <c:pt idx="614">
                  <c:v>41852</c:v>
                </c:pt>
                <c:pt idx="615">
                  <c:v>41851</c:v>
                </c:pt>
                <c:pt idx="616">
                  <c:v>41850</c:v>
                </c:pt>
                <c:pt idx="617">
                  <c:v>41849</c:v>
                </c:pt>
                <c:pt idx="618">
                  <c:v>41848</c:v>
                </c:pt>
                <c:pt idx="619">
                  <c:v>41845</c:v>
                </c:pt>
                <c:pt idx="620">
                  <c:v>41844</c:v>
                </c:pt>
                <c:pt idx="621">
                  <c:v>41843</c:v>
                </c:pt>
                <c:pt idx="622">
                  <c:v>41842</c:v>
                </c:pt>
                <c:pt idx="623">
                  <c:v>41838</c:v>
                </c:pt>
                <c:pt idx="624">
                  <c:v>41837</c:v>
                </c:pt>
                <c:pt idx="625">
                  <c:v>41836</c:v>
                </c:pt>
                <c:pt idx="626">
                  <c:v>41835</c:v>
                </c:pt>
                <c:pt idx="627">
                  <c:v>41834</c:v>
                </c:pt>
                <c:pt idx="628">
                  <c:v>41831</c:v>
                </c:pt>
                <c:pt idx="629">
                  <c:v>41830</c:v>
                </c:pt>
                <c:pt idx="630">
                  <c:v>41829</c:v>
                </c:pt>
                <c:pt idx="631">
                  <c:v>41828</c:v>
                </c:pt>
                <c:pt idx="632">
                  <c:v>41827</c:v>
                </c:pt>
                <c:pt idx="633">
                  <c:v>41824</c:v>
                </c:pt>
                <c:pt idx="634">
                  <c:v>41823</c:v>
                </c:pt>
                <c:pt idx="635">
                  <c:v>41822</c:v>
                </c:pt>
                <c:pt idx="636">
                  <c:v>41821</c:v>
                </c:pt>
                <c:pt idx="637">
                  <c:v>41820</c:v>
                </c:pt>
                <c:pt idx="638">
                  <c:v>41817</c:v>
                </c:pt>
                <c:pt idx="639">
                  <c:v>41816</c:v>
                </c:pt>
                <c:pt idx="640">
                  <c:v>41815</c:v>
                </c:pt>
                <c:pt idx="641">
                  <c:v>41814</c:v>
                </c:pt>
                <c:pt idx="642">
                  <c:v>41813</c:v>
                </c:pt>
                <c:pt idx="643">
                  <c:v>41810</c:v>
                </c:pt>
                <c:pt idx="644">
                  <c:v>41809</c:v>
                </c:pt>
                <c:pt idx="645">
                  <c:v>41808</c:v>
                </c:pt>
                <c:pt idx="646">
                  <c:v>41807</c:v>
                </c:pt>
                <c:pt idx="647">
                  <c:v>41806</c:v>
                </c:pt>
                <c:pt idx="648">
                  <c:v>41803</c:v>
                </c:pt>
                <c:pt idx="649">
                  <c:v>41802</c:v>
                </c:pt>
                <c:pt idx="650">
                  <c:v>41801</c:v>
                </c:pt>
                <c:pt idx="651">
                  <c:v>41800</c:v>
                </c:pt>
                <c:pt idx="652">
                  <c:v>41799</c:v>
                </c:pt>
                <c:pt idx="653">
                  <c:v>41796</c:v>
                </c:pt>
                <c:pt idx="654">
                  <c:v>41795</c:v>
                </c:pt>
                <c:pt idx="655">
                  <c:v>41794</c:v>
                </c:pt>
                <c:pt idx="656">
                  <c:v>41793</c:v>
                </c:pt>
                <c:pt idx="657">
                  <c:v>41792</c:v>
                </c:pt>
                <c:pt idx="658">
                  <c:v>41789</c:v>
                </c:pt>
                <c:pt idx="659">
                  <c:v>41788</c:v>
                </c:pt>
                <c:pt idx="660">
                  <c:v>41787</c:v>
                </c:pt>
                <c:pt idx="661">
                  <c:v>41786</c:v>
                </c:pt>
                <c:pt idx="662">
                  <c:v>41785</c:v>
                </c:pt>
                <c:pt idx="663">
                  <c:v>41782</c:v>
                </c:pt>
                <c:pt idx="664">
                  <c:v>41781</c:v>
                </c:pt>
                <c:pt idx="665">
                  <c:v>41780</c:v>
                </c:pt>
                <c:pt idx="666">
                  <c:v>41779</c:v>
                </c:pt>
                <c:pt idx="667">
                  <c:v>41778</c:v>
                </c:pt>
                <c:pt idx="668">
                  <c:v>41775</c:v>
                </c:pt>
                <c:pt idx="669">
                  <c:v>41774</c:v>
                </c:pt>
                <c:pt idx="670">
                  <c:v>41773</c:v>
                </c:pt>
                <c:pt idx="671">
                  <c:v>41772</c:v>
                </c:pt>
                <c:pt idx="672">
                  <c:v>41771</c:v>
                </c:pt>
                <c:pt idx="673">
                  <c:v>41768</c:v>
                </c:pt>
                <c:pt idx="674">
                  <c:v>41767</c:v>
                </c:pt>
                <c:pt idx="675">
                  <c:v>41766</c:v>
                </c:pt>
                <c:pt idx="676">
                  <c:v>41761</c:v>
                </c:pt>
                <c:pt idx="677">
                  <c:v>41760</c:v>
                </c:pt>
                <c:pt idx="678">
                  <c:v>41759</c:v>
                </c:pt>
                <c:pt idx="679">
                  <c:v>41757</c:v>
                </c:pt>
                <c:pt idx="680">
                  <c:v>41754</c:v>
                </c:pt>
                <c:pt idx="681">
                  <c:v>41753</c:v>
                </c:pt>
                <c:pt idx="682">
                  <c:v>41752</c:v>
                </c:pt>
                <c:pt idx="683">
                  <c:v>41751</c:v>
                </c:pt>
                <c:pt idx="684">
                  <c:v>41750</c:v>
                </c:pt>
                <c:pt idx="685">
                  <c:v>41747</c:v>
                </c:pt>
                <c:pt idx="686">
                  <c:v>41746</c:v>
                </c:pt>
                <c:pt idx="687">
                  <c:v>41745</c:v>
                </c:pt>
                <c:pt idx="688">
                  <c:v>41744</c:v>
                </c:pt>
                <c:pt idx="689">
                  <c:v>41743</c:v>
                </c:pt>
                <c:pt idx="690">
                  <c:v>41740</c:v>
                </c:pt>
                <c:pt idx="691">
                  <c:v>41739</c:v>
                </c:pt>
                <c:pt idx="692">
                  <c:v>41738</c:v>
                </c:pt>
                <c:pt idx="693">
                  <c:v>41737</c:v>
                </c:pt>
                <c:pt idx="694">
                  <c:v>41736</c:v>
                </c:pt>
                <c:pt idx="695">
                  <c:v>41733</c:v>
                </c:pt>
                <c:pt idx="696">
                  <c:v>41732</c:v>
                </c:pt>
                <c:pt idx="697">
                  <c:v>41731</c:v>
                </c:pt>
                <c:pt idx="698">
                  <c:v>41730</c:v>
                </c:pt>
                <c:pt idx="699">
                  <c:v>41729</c:v>
                </c:pt>
                <c:pt idx="700">
                  <c:v>41726</c:v>
                </c:pt>
                <c:pt idx="701">
                  <c:v>41725</c:v>
                </c:pt>
                <c:pt idx="702">
                  <c:v>41724</c:v>
                </c:pt>
                <c:pt idx="703">
                  <c:v>41723</c:v>
                </c:pt>
                <c:pt idx="704">
                  <c:v>41722</c:v>
                </c:pt>
                <c:pt idx="705">
                  <c:v>41718</c:v>
                </c:pt>
                <c:pt idx="706">
                  <c:v>41717</c:v>
                </c:pt>
                <c:pt idx="707">
                  <c:v>41716</c:v>
                </c:pt>
                <c:pt idx="708">
                  <c:v>41715</c:v>
                </c:pt>
                <c:pt idx="709">
                  <c:v>41712</c:v>
                </c:pt>
                <c:pt idx="710">
                  <c:v>41711</c:v>
                </c:pt>
                <c:pt idx="711">
                  <c:v>41710</c:v>
                </c:pt>
                <c:pt idx="712">
                  <c:v>41709</c:v>
                </c:pt>
                <c:pt idx="713">
                  <c:v>41708</c:v>
                </c:pt>
                <c:pt idx="714">
                  <c:v>41705</c:v>
                </c:pt>
                <c:pt idx="715">
                  <c:v>41704</c:v>
                </c:pt>
                <c:pt idx="716">
                  <c:v>41703</c:v>
                </c:pt>
                <c:pt idx="717">
                  <c:v>41702</c:v>
                </c:pt>
                <c:pt idx="718">
                  <c:v>41701</c:v>
                </c:pt>
                <c:pt idx="719">
                  <c:v>41698</c:v>
                </c:pt>
                <c:pt idx="720">
                  <c:v>41697</c:v>
                </c:pt>
                <c:pt idx="721">
                  <c:v>41696</c:v>
                </c:pt>
                <c:pt idx="722">
                  <c:v>41695</c:v>
                </c:pt>
                <c:pt idx="723">
                  <c:v>41694</c:v>
                </c:pt>
                <c:pt idx="724">
                  <c:v>41691</c:v>
                </c:pt>
                <c:pt idx="725">
                  <c:v>41690</c:v>
                </c:pt>
                <c:pt idx="726">
                  <c:v>41689</c:v>
                </c:pt>
                <c:pt idx="727">
                  <c:v>41688</c:v>
                </c:pt>
                <c:pt idx="728">
                  <c:v>41687</c:v>
                </c:pt>
                <c:pt idx="729">
                  <c:v>41684</c:v>
                </c:pt>
                <c:pt idx="730">
                  <c:v>41683</c:v>
                </c:pt>
                <c:pt idx="731">
                  <c:v>41682</c:v>
                </c:pt>
                <c:pt idx="732">
                  <c:v>41680</c:v>
                </c:pt>
              </c:numCache>
            </c:numRef>
          </c:cat>
          <c:val>
            <c:numRef>
              <c:f>現物!$U$26:$U$758</c:f>
              <c:numCache>
                <c:formatCode>#,##0"円"</c:formatCode>
                <c:ptCount val="733"/>
                <c:pt idx="0">
                  <c:v>592600.00000000058</c:v>
                </c:pt>
                <c:pt idx="1">
                  <c:v>593400.00000000058</c:v>
                </c:pt>
                <c:pt idx="2">
                  <c:v>590200.00000000058</c:v>
                </c:pt>
                <c:pt idx="3">
                  <c:v>586400.00000000058</c:v>
                </c:pt>
                <c:pt idx="4">
                  <c:v>586400.00000000058</c:v>
                </c:pt>
                <c:pt idx="5">
                  <c:v>586400.00000000058</c:v>
                </c:pt>
                <c:pt idx="6">
                  <c:v>586400.00000000058</c:v>
                </c:pt>
                <c:pt idx="7">
                  <c:v>590600.00000000058</c:v>
                </c:pt>
                <c:pt idx="8">
                  <c:v>583200.00000000058</c:v>
                </c:pt>
                <c:pt idx="9">
                  <c:v>570800.00000000058</c:v>
                </c:pt>
                <c:pt idx="10">
                  <c:v>570800.00000000058</c:v>
                </c:pt>
                <c:pt idx="11">
                  <c:v>570800.0000000007</c:v>
                </c:pt>
                <c:pt idx="12">
                  <c:v>574000.0000000007</c:v>
                </c:pt>
                <c:pt idx="13">
                  <c:v>571600.0000000007</c:v>
                </c:pt>
                <c:pt idx="14">
                  <c:v>571600.00000000058</c:v>
                </c:pt>
                <c:pt idx="15">
                  <c:v>571600.00000000058</c:v>
                </c:pt>
                <c:pt idx="16">
                  <c:v>578400.00000000058</c:v>
                </c:pt>
                <c:pt idx="17">
                  <c:v>582800.00000000058</c:v>
                </c:pt>
                <c:pt idx="18">
                  <c:v>582800.00000000058</c:v>
                </c:pt>
                <c:pt idx="19">
                  <c:v>588400.00000000058</c:v>
                </c:pt>
                <c:pt idx="20">
                  <c:v>588400.00000000047</c:v>
                </c:pt>
                <c:pt idx="21">
                  <c:v>588400.00000000047</c:v>
                </c:pt>
                <c:pt idx="22">
                  <c:v>592600.00000000047</c:v>
                </c:pt>
                <c:pt idx="23">
                  <c:v>591000.00000000047</c:v>
                </c:pt>
                <c:pt idx="24">
                  <c:v>591000.00000000047</c:v>
                </c:pt>
                <c:pt idx="25">
                  <c:v>591000.00000000047</c:v>
                </c:pt>
                <c:pt idx="26">
                  <c:v>601600.00000000047</c:v>
                </c:pt>
                <c:pt idx="27">
                  <c:v>604000.00000000047</c:v>
                </c:pt>
                <c:pt idx="28">
                  <c:v>604000.00000000047</c:v>
                </c:pt>
                <c:pt idx="29">
                  <c:v>604000.00000000047</c:v>
                </c:pt>
                <c:pt idx="30">
                  <c:v>608000.00000000047</c:v>
                </c:pt>
                <c:pt idx="31">
                  <c:v>608000.00000000047</c:v>
                </c:pt>
                <c:pt idx="32">
                  <c:v>608000.00000000047</c:v>
                </c:pt>
                <c:pt idx="33">
                  <c:v>614800.00000000047</c:v>
                </c:pt>
                <c:pt idx="34">
                  <c:v>605200.00000000047</c:v>
                </c:pt>
                <c:pt idx="35">
                  <c:v>606400.00000000047</c:v>
                </c:pt>
                <c:pt idx="36">
                  <c:v>606200.00000000047</c:v>
                </c:pt>
                <c:pt idx="37">
                  <c:v>607600.00000000047</c:v>
                </c:pt>
                <c:pt idx="38">
                  <c:v>609800.00000000047</c:v>
                </c:pt>
                <c:pt idx="39">
                  <c:v>605000.00000000047</c:v>
                </c:pt>
                <c:pt idx="40">
                  <c:v>598800.00000000047</c:v>
                </c:pt>
                <c:pt idx="41">
                  <c:v>590800.00000000047</c:v>
                </c:pt>
                <c:pt idx="42">
                  <c:v>582800.00000000047</c:v>
                </c:pt>
                <c:pt idx="43">
                  <c:v>589400.00000000047</c:v>
                </c:pt>
                <c:pt idx="44">
                  <c:v>576800.00000000047</c:v>
                </c:pt>
                <c:pt idx="45">
                  <c:v>571400.00000000047</c:v>
                </c:pt>
                <c:pt idx="46">
                  <c:v>572200.00000000047</c:v>
                </c:pt>
                <c:pt idx="47">
                  <c:v>570400.00000000047</c:v>
                </c:pt>
                <c:pt idx="48">
                  <c:v>570400.00000000047</c:v>
                </c:pt>
                <c:pt idx="49">
                  <c:v>576800.00000000047</c:v>
                </c:pt>
                <c:pt idx="50">
                  <c:v>577000.00000000047</c:v>
                </c:pt>
                <c:pt idx="51">
                  <c:v>577000.00000000047</c:v>
                </c:pt>
                <c:pt idx="52">
                  <c:v>568800.00000000047</c:v>
                </c:pt>
                <c:pt idx="53">
                  <c:v>570400.00000000047</c:v>
                </c:pt>
                <c:pt idx="54">
                  <c:v>572600.00000000047</c:v>
                </c:pt>
                <c:pt idx="55">
                  <c:v>549200.00000000047</c:v>
                </c:pt>
                <c:pt idx="56">
                  <c:v>544400.00000000047</c:v>
                </c:pt>
                <c:pt idx="57">
                  <c:v>541000.00000000047</c:v>
                </c:pt>
                <c:pt idx="58">
                  <c:v>527800.00000000047</c:v>
                </c:pt>
                <c:pt idx="59">
                  <c:v>506600.00000000047</c:v>
                </c:pt>
                <c:pt idx="60">
                  <c:v>526000.00000000047</c:v>
                </c:pt>
                <c:pt idx="61">
                  <c:v>524600.00000000047</c:v>
                </c:pt>
                <c:pt idx="62">
                  <c:v>524600.00000000047</c:v>
                </c:pt>
                <c:pt idx="63">
                  <c:v>524600.00000000047</c:v>
                </c:pt>
                <c:pt idx="64">
                  <c:v>532400.00000000047</c:v>
                </c:pt>
                <c:pt idx="65">
                  <c:v>531400.00000000047</c:v>
                </c:pt>
                <c:pt idx="66">
                  <c:v>527800.00000000047</c:v>
                </c:pt>
                <c:pt idx="67">
                  <c:v>522800.00000000052</c:v>
                </c:pt>
                <c:pt idx="68">
                  <c:v>522800.00000000052</c:v>
                </c:pt>
                <c:pt idx="69">
                  <c:v>522600.00000000052</c:v>
                </c:pt>
                <c:pt idx="70">
                  <c:v>522600.00000000052</c:v>
                </c:pt>
                <c:pt idx="71">
                  <c:v>524600.00000000047</c:v>
                </c:pt>
                <c:pt idx="72">
                  <c:v>524600.00000000047</c:v>
                </c:pt>
                <c:pt idx="73">
                  <c:v>518200.00000000052</c:v>
                </c:pt>
                <c:pt idx="74">
                  <c:v>518200.00000000047</c:v>
                </c:pt>
                <c:pt idx="75">
                  <c:v>519600.00000000047</c:v>
                </c:pt>
                <c:pt idx="76">
                  <c:v>519600.00000000047</c:v>
                </c:pt>
                <c:pt idx="77">
                  <c:v>520600.00000000047</c:v>
                </c:pt>
                <c:pt idx="78">
                  <c:v>520600.00000000047</c:v>
                </c:pt>
                <c:pt idx="79">
                  <c:v>529400.00000000047</c:v>
                </c:pt>
                <c:pt idx="80">
                  <c:v>529400.00000000047</c:v>
                </c:pt>
                <c:pt idx="81">
                  <c:v>529800.00000000047</c:v>
                </c:pt>
                <c:pt idx="82">
                  <c:v>527800.00000000047</c:v>
                </c:pt>
                <c:pt idx="83">
                  <c:v>526200.00000000047</c:v>
                </c:pt>
                <c:pt idx="84">
                  <c:v>520400.00000000052</c:v>
                </c:pt>
                <c:pt idx="85">
                  <c:v>520400.00000000047</c:v>
                </c:pt>
                <c:pt idx="86">
                  <c:v>528000.00000000047</c:v>
                </c:pt>
                <c:pt idx="87">
                  <c:v>528000.00000000047</c:v>
                </c:pt>
                <c:pt idx="88">
                  <c:v>528000.00000000058</c:v>
                </c:pt>
                <c:pt idx="89">
                  <c:v>528000.00000000058</c:v>
                </c:pt>
                <c:pt idx="90">
                  <c:v>532600.00000000058</c:v>
                </c:pt>
                <c:pt idx="91">
                  <c:v>539800.00000000058</c:v>
                </c:pt>
                <c:pt idx="92">
                  <c:v>516000.00000000058</c:v>
                </c:pt>
                <c:pt idx="93">
                  <c:v>514400.00000000058</c:v>
                </c:pt>
                <c:pt idx="94">
                  <c:v>514400.00000000058</c:v>
                </c:pt>
                <c:pt idx="95">
                  <c:v>514400.00000000058</c:v>
                </c:pt>
                <c:pt idx="96">
                  <c:v>514400.00000000058</c:v>
                </c:pt>
                <c:pt idx="97">
                  <c:v>514400.00000000058</c:v>
                </c:pt>
                <c:pt idx="98">
                  <c:v>518600.00000000058</c:v>
                </c:pt>
                <c:pt idx="99">
                  <c:v>518600.00000000058</c:v>
                </c:pt>
                <c:pt idx="100">
                  <c:v>518600.00000000058</c:v>
                </c:pt>
                <c:pt idx="101">
                  <c:v>524400.00000000058</c:v>
                </c:pt>
                <c:pt idx="102">
                  <c:v>521200.00000000058</c:v>
                </c:pt>
                <c:pt idx="103">
                  <c:v>521200.00000000047</c:v>
                </c:pt>
                <c:pt idx="104">
                  <c:v>521400.00000000047</c:v>
                </c:pt>
                <c:pt idx="105">
                  <c:v>518000.00000000047</c:v>
                </c:pt>
                <c:pt idx="106">
                  <c:v>505000.00000000047</c:v>
                </c:pt>
                <c:pt idx="107">
                  <c:v>501600.00000000047</c:v>
                </c:pt>
                <c:pt idx="108">
                  <c:v>494400.00000000047</c:v>
                </c:pt>
                <c:pt idx="109">
                  <c:v>494400.00000000058</c:v>
                </c:pt>
                <c:pt idx="110">
                  <c:v>493200.00000000058</c:v>
                </c:pt>
                <c:pt idx="111">
                  <c:v>490000.00000000058</c:v>
                </c:pt>
                <c:pt idx="112">
                  <c:v>490000.00000000058</c:v>
                </c:pt>
                <c:pt idx="113">
                  <c:v>491000.00000000058</c:v>
                </c:pt>
                <c:pt idx="114">
                  <c:v>487200.00000000058</c:v>
                </c:pt>
                <c:pt idx="115">
                  <c:v>491000.00000000058</c:v>
                </c:pt>
                <c:pt idx="116">
                  <c:v>491000.00000000058</c:v>
                </c:pt>
                <c:pt idx="117">
                  <c:v>495400.00000000058</c:v>
                </c:pt>
                <c:pt idx="118">
                  <c:v>497000.00000000058</c:v>
                </c:pt>
                <c:pt idx="119">
                  <c:v>497000.00000000052</c:v>
                </c:pt>
                <c:pt idx="120">
                  <c:v>499800.00000000052</c:v>
                </c:pt>
                <c:pt idx="121">
                  <c:v>500200.00000000052</c:v>
                </c:pt>
                <c:pt idx="122">
                  <c:v>489200.00000000052</c:v>
                </c:pt>
                <c:pt idx="123">
                  <c:v>490000.00000000052</c:v>
                </c:pt>
                <c:pt idx="124">
                  <c:v>490000.00000000047</c:v>
                </c:pt>
                <c:pt idx="125">
                  <c:v>501000.00000000047</c:v>
                </c:pt>
                <c:pt idx="126">
                  <c:v>511400.00000000047</c:v>
                </c:pt>
                <c:pt idx="127">
                  <c:v>503600.00000000047</c:v>
                </c:pt>
                <c:pt idx="128">
                  <c:v>503600.00000000047</c:v>
                </c:pt>
                <c:pt idx="129">
                  <c:v>506000.00000000047</c:v>
                </c:pt>
                <c:pt idx="130">
                  <c:v>506000.00000000052</c:v>
                </c:pt>
                <c:pt idx="131">
                  <c:v>511400.00000000052</c:v>
                </c:pt>
                <c:pt idx="132">
                  <c:v>511400.00000000047</c:v>
                </c:pt>
                <c:pt idx="133">
                  <c:v>514600.00000000047</c:v>
                </c:pt>
                <c:pt idx="134">
                  <c:v>514600.00000000052</c:v>
                </c:pt>
                <c:pt idx="135">
                  <c:v>517000.00000000052</c:v>
                </c:pt>
                <c:pt idx="136">
                  <c:v>517200.00000000052</c:v>
                </c:pt>
                <c:pt idx="137">
                  <c:v>508600.00000000052</c:v>
                </c:pt>
                <c:pt idx="138">
                  <c:v>510200.00000000052</c:v>
                </c:pt>
                <c:pt idx="139">
                  <c:v>498600.00000000052</c:v>
                </c:pt>
                <c:pt idx="140">
                  <c:v>482200.00000000052</c:v>
                </c:pt>
                <c:pt idx="141">
                  <c:v>482200.00000000058</c:v>
                </c:pt>
                <c:pt idx="142">
                  <c:v>485600.00000000058</c:v>
                </c:pt>
                <c:pt idx="143">
                  <c:v>485600.00000000058</c:v>
                </c:pt>
                <c:pt idx="144">
                  <c:v>493400.00000000058</c:v>
                </c:pt>
                <c:pt idx="145">
                  <c:v>493400.00000000052</c:v>
                </c:pt>
                <c:pt idx="146">
                  <c:v>493400.00000000058</c:v>
                </c:pt>
                <c:pt idx="147">
                  <c:v>493400.00000000058</c:v>
                </c:pt>
                <c:pt idx="148">
                  <c:v>495200.00000000058</c:v>
                </c:pt>
                <c:pt idx="149">
                  <c:v>495200.00000000052</c:v>
                </c:pt>
                <c:pt idx="150">
                  <c:v>495200.00000000047</c:v>
                </c:pt>
                <c:pt idx="151">
                  <c:v>502600.00000000047</c:v>
                </c:pt>
                <c:pt idx="152">
                  <c:v>523600.00000000047</c:v>
                </c:pt>
                <c:pt idx="153">
                  <c:v>517000.00000000047</c:v>
                </c:pt>
                <c:pt idx="154">
                  <c:v>517000.00000000047</c:v>
                </c:pt>
                <c:pt idx="155">
                  <c:v>516000.00000000047</c:v>
                </c:pt>
                <c:pt idx="156">
                  <c:v>510800.00000000047</c:v>
                </c:pt>
                <c:pt idx="157">
                  <c:v>505800.00000000047</c:v>
                </c:pt>
                <c:pt idx="158">
                  <c:v>509200.00000000047</c:v>
                </c:pt>
                <c:pt idx="159">
                  <c:v>509200.00000000047</c:v>
                </c:pt>
                <c:pt idx="160">
                  <c:v>509200.00000000047</c:v>
                </c:pt>
                <c:pt idx="161">
                  <c:v>509200.00000000041</c:v>
                </c:pt>
                <c:pt idx="162">
                  <c:v>509200.00000000047</c:v>
                </c:pt>
                <c:pt idx="163">
                  <c:v>516400.00000000047</c:v>
                </c:pt>
                <c:pt idx="164">
                  <c:v>516000.00000000047</c:v>
                </c:pt>
                <c:pt idx="165">
                  <c:v>516000.00000000047</c:v>
                </c:pt>
                <c:pt idx="166">
                  <c:v>520000.00000000047</c:v>
                </c:pt>
                <c:pt idx="167">
                  <c:v>520000.00000000047</c:v>
                </c:pt>
                <c:pt idx="168">
                  <c:v>530000.00000000047</c:v>
                </c:pt>
                <c:pt idx="169">
                  <c:v>533000.00000000047</c:v>
                </c:pt>
                <c:pt idx="170">
                  <c:v>528400.00000000047</c:v>
                </c:pt>
                <c:pt idx="171">
                  <c:v>526800.00000000047</c:v>
                </c:pt>
                <c:pt idx="172">
                  <c:v>523000.00000000047</c:v>
                </c:pt>
                <c:pt idx="173">
                  <c:v>523800.00000000047</c:v>
                </c:pt>
                <c:pt idx="174">
                  <c:v>520400.00000000047</c:v>
                </c:pt>
                <c:pt idx="175">
                  <c:v>520400.00000000047</c:v>
                </c:pt>
                <c:pt idx="176">
                  <c:v>522000.00000000047</c:v>
                </c:pt>
                <c:pt idx="177">
                  <c:v>517600.00000000047</c:v>
                </c:pt>
                <c:pt idx="178">
                  <c:v>517600.00000000047</c:v>
                </c:pt>
                <c:pt idx="179">
                  <c:v>508800.00000000047</c:v>
                </c:pt>
                <c:pt idx="180">
                  <c:v>508800.00000000041</c:v>
                </c:pt>
                <c:pt idx="181">
                  <c:v>511200.00000000041</c:v>
                </c:pt>
                <c:pt idx="182">
                  <c:v>511200.00000000041</c:v>
                </c:pt>
                <c:pt idx="183">
                  <c:v>508800.00000000041</c:v>
                </c:pt>
                <c:pt idx="184">
                  <c:v>508800.00000000041</c:v>
                </c:pt>
                <c:pt idx="185">
                  <c:v>499600.00000000041</c:v>
                </c:pt>
                <c:pt idx="186">
                  <c:v>499600.00000000041</c:v>
                </c:pt>
                <c:pt idx="187">
                  <c:v>499600.00000000035</c:v>
                </c:pt>
                <c:pt idx="188">
                  <c:v>509600.00000000035</c:v>
                </c:pt>
                <c:pt idx="189">
                  <c:v>532800.00000000035</c:v>
                </c:pt>
                <c:pt idx="190">
                  <c:v>532800.00000000035</c:v>
                </c:pt>
                <c:pt idx="191">
                  <c:v>540400.00000000035</c:v>
                </c:pt>
                <c:pt idx="192">
                  <c:v>537400.00000000035</c:v>
                </c:pt>
                <c:pt idx="193">
                  <c:v>521200.00000000035</c:v>
                </c:pt>
                <c:pt idx="194">
                  <c:v>517000.00000000035</c:v>
                </c:pt>
                <c:pt idx="195">
                  <c:v>517200.00000000035</c:v>
                </c:pt>
                <c:pt idx="196">
                  <c:v>517200.00000000035</c:v>
                </c:pt>
                <c:pt idx="197">
                  <c:v>517200.00000000035</c:v>
                </c:pt>
                <c:pt idx="198">
                  <c:v>526000.00000000035</c:v>
                </c:pt>
                <c:pt idx="199">
                  <c:v>516400.00000000035</c:v>
                </c:pt>
                <c:pt idx="200">
                  <c:v>507400.00000000035</c:v>
                </c:pt>
                <c:pt idx="201">
                  <c:v>491400.00000000035</c:v>
                </c:pt>
                <c:pt idx="202">
                  <c:v>496800.00000000035</c:v>
                </c:pt>
                <c:pt idx="203">
                  <c:v>496800.00000000035</c:v>
                </c:pt>
                <c:pt idx="204">
                  <c:v>496800.00000000029</c:v>
                </c:pt>
                <c:pt idx="205">
                  <c:v>496800.00000000035</c:v>
                </c:pt>
                <c:pt idx="206">
                  <c:v>496800.00000000029</c:v>
                </c:pt>
                <c:pt idx="207">
                  <c:v>496800.00000000029</c:v>
                </c:pt>
                <c:pt idx="208">
                  <c:v>508400.00000000029</c:v>
                </c:pt>
                <c:pt idx="209">
                  <c:v>508400.00000000029</c:v>
                </c:pt>
                <c:pt idx="210">
                  <c:v>508400.00000000029</c:v>
                </c:pt>
                <c:pt idx="211">
                  <c:v>516600.00000000029</c:v>
                </c:pt>
                <c:pt idx="212">
                  <c:v>516600.00000000023</c:v>
                </c:pt>
                <c:pt idx="213">
                  <c:v>516600.00000000023</c:v>
                </c:pt>
                <c:pt idx="214">
                  <c:v>529400.00000000023</c:v>
                </c:pt>
                <c:pt idx="215">
                  <c:v>530800.00000000023</c:v>
                </c:pt>
                <c:pt idx="216">
                  <c:v>530800.00000000023</c:v>
                </c:pt>
                <c:pt idx="217">
                  <c:v>534800.00000000023</c:v>
                </c:pt>
                <c:pt idx="218">
                  <c:v>534800.00000000023</c:v>
                </c:pt>
                <c:pt idx="219">
                  <c:v>534800.00000000023</c:v>
                </c:pt>
                <c:pt idx="220">
                  <c:v>535600.00000000023</c:v>
                </c:pt>
                <c:pt idx="221">
                  <c:v>530600.00000000023</c:v>
                </c:pt>
                <c:pt idx="222">
                  <c:v>521800.00000000023</c:v>
                </c:pt>
                <c:pt idx="223">
                  <c:v>521800.00000000023</c:v>
                </c:pt>
                <c:pt idx="224">
                  <c:v>521800.00000000029</c:v>
                </c:pt>
                <c:pt idx="225">
                  <c:v>521800.00000000023</c:v>
                </c:pt>
                <c:pt idx="226">
                  <c:v>529200.00000000023</c:v>
                </c:pt>
                <c:pt idx="227">
                  <c:v>529400.00000000023</c:v>
                </c:pt>
                <c:pt idx="228">
                  <c:v>508200.00000000023</c:v>
                </c:pt>
                <c:pt idx="229">
                  <c:v>508200.00000000023</c:v>
                </c:pt>
                <c:pt idx="230">
                  <c:v>508200.00000000023</c:v>
                </c:pt>
                <c:pt idx="231">
                  <c:v>512200.00000000023</c:v>
                </c:pt>
                <c:pt idx="232">
                  <c:v>517200.00000000023</c:v>
                </c:pt>
                <c:pt idx="233">
                  <c:v>508200.00000000023</c:v>
                </c:pt>
                <c:pt idx="234">
                  <c:v>507800.00000000023</c:v>
                </c:pt>
                <c:pt idx="235">
                  <c:v>507800.00000000023</c:v>
                </c:pt>
                <c:pt idx="236">
                  <c:v>507800.00000000023</c:v>
                </c:pt>
                <c:pt idx="237">
                  <c:v>519800.00000000023</c:v>
                </c:pt>
                <c:pt idx="238">
                  <c:v>511200.00000000023</c:v>
                </c:pt>
                <c:pt idx="239">
                  <c:v>520000.00000000023</c:v>
                </c:pt>
                <c:pt idx="240">
                  <c:v>510400.00000000023</c:v>
                </c:pt>
                <c:pt idx="241">
                  <c:v>510400.00000000035</c:v>
                </c:pt>
                <c:pt idx="242">
                  <c:v>510400.00000000029</c:v>
                </c:pt>
                <c:pt idx="243">
                  <c:v>510400.00000000023</c:v>
                </c:pt>
                <c:pt idx="244">
                  <c:v>510400.00000000035</c:v>
                </c:pt>
                <c:pt idx="245">
                  <c:v>510400.00000000035</c:v>
                </c:pt>
                <c:pt idx="246">
                  <c:v>527800.00000000035</c:v>
                </c:pt>
                <c:pt idx="247">
                  <c:v>527800.00000000035</c:v>
                </c:pt>
                <c:pt idx="248">
                  <c:v>527800.00000000035</c:v>
                </c:pt>
                <c:pt idx="249">
                  <c:v>527800.00000000035</c:v>
                </c:pt>
                <c:pt idx="250">
                  <c:v>552000.00000000035</c:v>
                </c:pt>
                <c:pt idx="251">
                  <c:v>559000.00000000035</c:v>
                </c:pt>
                <c:pt idx="252">
                  <c:v>562000.00000000035</c:v>
                </c:pt>
                <c:pt idx="253">
                  <c:v>562000.00000000047</c:v>
                </c:pt>
                <c:pt idx="254">
                  <c:v>572600.00000000047</c:v>
                </c:pt>
                <c:pt idx="255">
                  <c:v>570400.00000000047</c:v>
                </c:pt>
                <c:pt idx="256">
                  <c:v>570400.00000000035</c:v>
                </c:pt>
                <c:pt idx="257">
                  <c:v>570400.00000000035</c:v>
                </c:pt>
                <c:pt idx="258">
                  <c:v>570400.00000000035</c:v>
                </c:pt>
                <c:pt idx="259">
                  <c:v>570400.00000000035</c:v>
                </c:pt>
                <c:pt idx="260">
                  <c:v>581600.00000000035</c:v>
                </c:pt>
                <c:pt idx="261">
                  <c:v>581600.00000000035</c:v>
                </c:pt>
                <c:pt idx="262">
                  <c:v>588400.00000000035</c:v>
                </c:pt>
                <c:pt idx="263">
                  <c:v>588400.00000000035</c:v>
                </c:pt>
                <c:pt idx="264">
                  <c:v>588400.00000000035</c:v>
                </c:pt>
                <c:pt idx="265">
                  <c:v>588400.00000000035</c:v>
                </c:pt>
                <c:pt idx="266">
                  <c:v>599400.00000000035</c:v>
                </c:pt>
                <c:pt idx="267">
                  <c:v>599400.00000000035</c:v>
                </c:pt>
                <c:pt idx="268">
                  <c:v>599400.00000000035</c:v>
                </c:pt>
                <c:pt idx="269">
                  <c:v>607000.00000000035</c:v>
                </c:pt>
                <c:pt idx="270">
                  <c:v>607600.00000000035</c:v>
                </c:pt>
                <c:pt idx="271">
                  <c:v>601000.00000000035</c:v>
                </c:pt>
                <c:pt idx="272">
                  <c:v>601000.00000000035</c:v>
                </c:pt>
                <c:pt idx="273">
                  <c:v>608800.00000000035</c:v>
                </c:pt>
                <c:pt idx="274">
                  <c:v>608000.00000000035</c:v>
                </c:pt>
                <c:pt idx="275">
                  <c:v>608000.00000000035</c:v>
                </c:pt>
                <c:pt idx="276">
                  <c:v>612000.00000000035</c:v>
                </c:pt>
                <c:pt idx="277">
                  <c:v>624800.00000000035</c:v>
                </c:pt>
                <c:pt idx="278">
                  <c:v>621000.00000000035</c:v>
                </c:pt>
                <c:pt idx="279">
                  <c:v>621000.00000000035</c:v>
                </c:pt>
                <c:pt idx="280">
                  <c:v>621000.00000000047</c:v>
                </c:pt>
                <c:pt idx="281">
                  <c:v>625200.00000000047</c:v>
                </c:pt>
                <c:pt idx="282">
                  <c:v>625200.00000000035</c:v>
                </c:pt>
                <c:pt idx="283">
                  <c:v>625200.00000000035</c:v>
                </c:pt>
                <c:pt idx="284">
                  <c:v>625200.00000000035</c:v>
                </c:pt>
                <c:pt idx="285">
                  <c:v>633800.00000000035</c:v>
                </c:pt>
                <c:pt idx="286">
                  <c:v>633800.00000000035</c:v>
                </c:pt>
                <c:pt idx="287">
                  <c:v>633800.00000000035</c:v>
                </c:pt>
                <c:pt idx="288">
                  <c:v>635000.00000000035</c:v>
                </c:pt>
                <c:pt idx="289">
                  <c:v>636200.00000000035</c:v>
                </c:pt>
                <c:pt idx="290">
                  <c:v>636200.00000000035</c:v>
                </c:pt>
                <c:pt idx="291">
                  <c:v>636200.00000000023</c:v>
                </c:pt>
                <c:pt idx="292">
                  <c:v>642400.00000000023</c:v>
                </c:pt>
                <c:pt idx="293">
                  <c:v>642400.00000000023</c:v>
                </c:pt>
                <c:pt idx="294">
                  <c:v>652600.00000000023</c:v>
                </c:pt>
                <c:pt idx="295">
                  <c:v>652600.00000000023</c:v>
                </c:pt>
                <c:pt idx="296">
                  <c:v>651200.00000000012</c:v>
                </c:pt>
                <c:pt idx="297">
                  <c:v>650400.00000000023</c:v>
                </c:pt>
                <c:pt idx="298">
                  <c:v>646600.00000000023</c:v>
                </c:pt>
                <c:pt idx="299">
                  <c:v>645200.00000000012</c:v>
                </c:pt>
                <c:pt idx="300">
                  <c:v>645200.00000000012</c:v>
                </c:pt>
                <c:pt idx="301">
                  <c:v>645600.00000000023</c:v>
                </c:pt>
                <c:pt idx="302">
                  <c:v>648800.00000000023</c:v>
                </c:pt>
                <c:pt idx="303">
                  <c:v>647200.00000000012</c:v>
                </c:pt>
                <c:pt idx="304">
                  <c:v>644600.00000000023</c:v>
                </c:pt>
                <c:pt idx="305">
                  <c:v>629000.00000000023</c:v>
                </c:pt>
                <c:pt idx="306">
                  <c:v>627800.00000000023</c:v>
                </c:pt>
                <c:pt idx="307">
                  <c:v>621000.00000000023</c:v>
                </c:pt>
                <c:pt idx="308">
                  <c:v>621000.00000000023</c:v>
                </c:pt>
                <c:pt idx="309">
                  <c:v>633200.00000000023</c:v>
                </c:pt>
                <c:pt idx="310">
                  <c:v>627000.00000000023</c:v>
                </c:pt>
                <c:pt idx="311">
                  <c:v>628600.00000000023</c:v>
                </c:pt>
                <c:pt idx="312">
                  <c:v>628600.00000000023</c:v>
                </c:pt>
                <c:pt idx="313">
                  <c:v>633000.00000000023</c:v>
                </c:pt>
                <c:pt idx="314">
                  <c:v>631200.00000000023</c:v>
                </c:pt>
                <c:pt idx="315">
                  <c:v>623600.00000000023</c:v>
                </c:pt>
                <c:pt idx="316">
                  <c:v>623600.00000000023</c:v>
                </c:pt>
                <c:pt idx="317">
                  <c:v>613800.00000000023</c:v>
                </c:pt>
                <c:pt idx="318">
                  <c:v>603000.00000000023</c:v>
                </c:pt>
                <c:pt idx="319">
                  <c:v>610000.00000000023</c:v>
                </c:pt>
                <c:pt idx="320">
                  <c:v>610000.00000000023</c:v>
                </c:pt>
                <c:pt idx="321">
                  <c:v>610000.00000000023</c:v>
                </c:pt>
                <c:pt idx="322">
                  <c:v>610000.00000000023</c:v>
                </c:pt>
                <c:pt idx="323">
                  <c:v>616400.00000000023</c:v>
                </c:pt>
                <c:pt idx="324">
                  <c:v>612000.00000000023</c:v>
                </c:pt>
                <c:pt idx="325">
                  <c:v>612800.00000000023</c:v>
                </c:pt>
                <c:pt idx="326">
                  <c:v>608600.00000000023</c:v>
                </c:pt>
                <c:pt idx="327">
                  <c:v>601600.00000000023</c:v>
                </c:pt>
                <c:pt idx="328">
                  <c:v>598400.00000000023</c:v>
                </c:pt>
                <c:pt idx="329">
                  <c:v>599800.00000000023</c:v>
                </c:pt>
                <c:pt idx="330">
                  <c:v>585400.00000000023</c:v>
                </c:pt>
                <c:pt idx="331">
                  <c:v>585400.00000000023</c:v>
                </c:pt>
                <c:pt idx="332">
                  <c:v>609800.00000000023</c:v>
                </c:pt>
                <c:pt idx="333">
                  <c:v>620000.00000000023</c:v>
                </c:pt>
                <c:pt idx="334">
                  <c:v>620000.00000000023</c:v>
                </c:pt>
                <c:pt idx="335">
                  <c:v>620000.00000000023</c:v>
                </c:pt>
                <c:pt idx="336">
                  <c:v>628800.00000000023</c:v>
                </c:pt>
                <c:pt idx="337">
                  <c:v>626000.00000000023</c:v>
                </c:pt>
                <c:pt idx="338">
                  <c:v>623600.00000000023</c:v>
                </c:pt>
                <c:pt idx="339">
                  <c:v>624600.00000000023</c:v>
                </c:pt>
                <c:pt idx="340">
                  <c:v>624600.00000000023</c:v>
                </c:pt>
                <c:pt idx="341">
                  <c:v>619400.00000000023</c:v>
                </c:pt>
                <c:pt idx="342">
                  <c:v>636000.00000000023</c:v>
                </c:pt>
                <c:pt idx="343">
                  <c:v>599200.00000000023</c:v>
                </c:pt>
                <c:pt idx="344">
                  <c:v>599200.00000000023</c:v>
                </c:pt>
                <c:pt idx="345">
                  <c:v>599200.00000000023</c:v>
                </c:pt>
                <c:pt idx="346">
                  <c:v>608400.00000000023</c:v>
                </c:pt>
                <c:pt idx="347">
                  <c:v>608400.00000000023</c:v>
                </c:pt>
                <c:pt idx="348">
                  <c:v>608400.00000000023</c:v>
                </c:pt>
                <c:pt idx="349">
                  <c:v>608400.00000000023</c:v>
                </c:pt>
                <c:pt idx="350">
                  <c:v>615800.00000000023</c:v>
                </c:pt>
                <c:pt idx="351">
                  <c:v>595200.00000000023</c:v>
                </c:pt>
                <c:pt idx="352">
                  <c:v>584600.00000000023</c:v>
                </c:pt>
                <c:pt idx="353">
                  <c:v>584600.00000000023</c:v>
                </c:pt>
                <c:pt idx="354">
                  <c:v>584600.00000000023</c:v>
                </c:pt>
                <c:pt idx="355">
                  <c:v>584600.00000000023</c:v>
                </c:pt>
                <c:pt idx="356">
                  <c:v>584600.00000000023</c:v>
                </c:pt>
                <c:pt idx="357">
                  <c:v>592200.00000000023</c:v>
                </c:pt>
                <c:pt idx="358">
                  <c:v>592800.00000000023</c:v>
                </c:pt>
                <c:pt idx="359">
                  <c:v>584600.00000000023</c:v>
                </c:pt>
                <c:pt idx="360">
                  <c:v>584600.00000000023</c:v>
                </c:pt>
                <c:pt idx="361">
                  <c:v>584600.00000000023</c:v>
                </c:pt>
                <c:pt idx="362">
                  <c:v>584600.00000000023</c:v>
                </c:pt>
                <c:pt idx="363">
                  <c:v>594600.00000000023</c:v>
                </c:pt>
                <c:pt idx="364">
                  <c:v>594400.00000000023</c:v>
                </c:pt>
                <c:pt idx="365">
                  <c:v>594400.00000000035</c:v>
                </c:pt>
                <c:pt idx="366">
                  <c:v>587200.00000000035</c:v>
                </c:pt>
                <c:pt idx="367">
                  <c:v>587200.00000000035</c:v>
                </c:pt>
                <c:pt idx="368">
                  <c:v>587200.00000000023</c:v>
                </c:pt>
                <c:pt idx="369">
                  <c:v>590200.00000000023</c:v>
                </c:pt>
                <c:pt idx="370">
                  <c:v>599000.00000000023</c:v>
                </c:pt>
                <c:pt idx="371">
                  <c:v>599200.00000000023</c:v>
                </c:pt>
                <c:pt idx="372">
                  <c:v>588000.00000000023</c:v>
                </c:pt>
                <c:pt idx="373">
                  <c:v>588000.00000000023</c:v>
                </c:pt>
                <c:pt idx="374">
                  <c:v>588000.00000000023</c:v>
                </c:pt>
                <c:pt idx="375">
                  <c:v>588000.00000000023</c:v>
                </c:pt>
                <c:pt idx="376">
                  <c:v>588000.00000000023</c:v>
                </c:pt>
                <c:pt idx="377">
                  <c:v>588000.00000000023</c:v>
                </c:pt>
                <c:pt idx="378">
                  <c:v>598400.00000000023</c:v>
                </c:pt>
                <c:pt idx="379">
                  <c:v>594600.00000000023</c:v>
                </c:pt>
                <c:pt idx="380">
                  <c:v>592600.00000000023</c:v>
                </c:pt>
                <c:pt idx="381">
                  <c:v>586000.00000000023</c:v>
                </c:pt>
                <c:pt idx="382">
                  <c:v>585800.00000000023</c:v>
                </c:pt>
                <c:pt idx="383">
                  <c:v>578600.00000000023</c:v>
                </c:pt>
                <c:pt idx="384">
                  <c:v>571200.00000000023</c:v>
                </c:pt>
                <c:pt idx="385">
                  <c:v>571200.00000000023</c:v>
                </c:pt>
                <c:pt idx="386">
                  <c:v>571200.00000000023</c:v>
                </c:pt>
                <c:pt idx="387">
                  <c:v>595400.00000000023</c:v>
                </c:pt>
                <c:pt idx="388">
                  <c:v>595400.00000000023</c:v>
                </c:pt>
                <c:pt idx="389">
                  <c:v>611800.00000000023</c:v>
                </c:pt>
                <c:pt idx="390">
                  <c:v>599000.00000000023</c:v>
                </c:pt>
                <c:pt idx="391">
                  <c:v>599000.00000000023</c:v>
                </c:pt>
                <c:pt idx="392">
                  <c:v>598400.00000000023</c:v>
                </c:pt>
                <c:pt idx="393">
                  <c:v>598400.00000000012</c:v>
                </c:pt>
                <c:pt idx="394">
                  <c:v>618000.00000000012</c:v>
                </c:pt>
                <c:pt idx="395">
                  <c:v>618000.00000000012</c:v>
                </c:pt>
                <c:pt idx="396">
                  <c:v>619600.00000000012</c:v>
                </c:pt>
                <c:pt idx="397">
                  <c:v>617000.00000000012</c:v>
                </c:pt>
                <c:pt idx="398">
                  <c:v>593200.00000000012</c:v>
                </c:pt>
                <c:pt idx="399">
                  <c:v>593200.00000000012</c:v>
                </c:pt>
                <c:pt idx="400">
                  <c:v>593200.00000000012</c:v>
                </c:pt>
                <c:pt idx="401">
                  <c:v>593200.00000000012</c:v>
                </c:pt>
                <c:pt idx="402">
                  <c:v>593200.00000000012</c:v>
                </c:pt>
                <c:pt idx="403">
                  <c:v>605000.00000000012</c:v>
                </c:pt>
                <c:pt idx="404">
                  <c:v>603600.00000000012</c:v>
                </c:pt>
                <c:pt idx="405">
                  <c:v>600200.00000000012</c:v>
                </c:pt>
                <c:pt idx="406">
                  <c:v>600200.00000000012</c:v>
                </c:pt>
                <c:pt idx="407">
                  <c:v>600200.00000000012</c:v>
                </c:pt>
                <c:pt idx="408">
                  <c:v>610000.00000000012</c:v>
                </c:pt>
                <c:pt idx="409">
                  <c:v>610000.00000000012</c:v>
                </c:pt>
                <c:pt idx="410">
                  <c:v>619800.00000000012</c:v>
                </c:pt>
                <c:pt idx="411">
                  <c:v>619800.00000000012</c:v>
                </c:pt>
                <c:pt idx="412">
                  <c:v>627200.00000000012</c:v>
                </c:pt>
                <c:pt idx="413">
                  <c:v>645400.00000000012</c:v>
                </c:pt>
                <c:pt idx="414">
                  <c:v>635400.00000000012</c:v>
                </c:pt>
                <c:pt idx="415">
                  <c:v>628400.00000000012</c:v>
                </c:pt>
                <c:pt idx="416">
                  <c:v>598200.00000000012</c:v>
                </c:pt>
                <c:pt idx="417">
                  <c:v>586200.00000000012</c:v>
                </c:pt>
                <c:pt idx="418">
                  <c:v>588400.00000000012</c:v>
                </c:pt>
                <c:pt idx="419">
                  <c:v>583000.00000000012</c:v>
                </c:pt>
                <c:pt idx="420">
                  <c:v>583800.00000000012</c:v>
                </c:pt>
                <c:pt idx="421">
                  <c:v>578400.00000000012</c:v>
                </c:pt>
                <c:pt idx="422">
                  <c:v>579000.00000000012</c:v>
                </c:pt>
                <c:pt idx="423">
                  <c:v>577600.00000000012</c:v>
                </c:pt>
                <c:pt idx="424">
                  <c:v>555400.00000000012</c:v>
                </c:pt>
                <c:pt idx="425">
                  <c:v>555400.00000000023</c:v>
                </c:pt>
                <c:pt idx="426">
                  <c:v>565400.00000000023</c:v>
                </c:pt>
                <c:pt idx="427">
                  <c:v>565400.00000000012</c:v>
                </c:pt>
                <c:pt idx="428">
                  <c:v>561800.00000000012</c:v>
                </c:pt>
                <c:pt idx="429">
                  <c:v>563000.00000000012</c:v>
                </c:pt>
                <c:pt idx="430">
                  <c:v>548000.00000000012</c:v>
                </c:pt>
                <c:pt idx="431">
                  <c:v>548000.00000000012</c:v>
                </c:pt>
                <c:pt idx="432">
                  <c:v>548000.00000000012</c:v>
                </c:pt>
                <c:pt idx="433">
                  <c:v>554000.00000000012</c:v>
                </c:pt>
                <c:pt idx="434">
                  <c:v>554000.00000000012</c:v>
                </c:pt>
                <c:pt idx="435">
                  <c:v>554800.00000000012</c:v>
                </c:pt>
                <c:pt idx="436">
                  <c:v>557800.00000000012</c:v>
                </c:pt>
                <c:pt idx="437">
                  <c:v>558400.00000000012</c:v>
                </c:pt>
                <c:pt idx="438">
                  <c:v>547000.00000000012</c:v>
                </c:pt>
                <c:pt idx="439">
                  <c:v>539200.00000000012</c:v>
                </c:pt>
                <c:pt idx="440">
                  <c:v>538600.00000000012</c:v>
                </c:pt>
                <c:pt idx="441">
                  <c:v>534800.00000000012</c:v>
                </c:pt>
                <c:pt idx="442">
                  <c:v>519600.00000000012</c:v>
                </c:pt>
                <c:pt idx="443">
                  <c:v>521200.00000000012</c:v>
                </c:pt>
                <c:pt idx="444">
                  <c:v>521200.00000000006</c:v>
                </c:pt>
                <c:pt idx="445">
                  <c:v>521200.00000000012</c:v>
                </c:pt>
                <c:pt idx="446">
                  <c:v>521200.00000000006</c:v>
                </c:pt>
                <c:pt idx="447">
                  <c:v>521800.00000000006</c:v>
                </c:pt>
                <c:pt idx="448">
                  <c:v>522600.00000000006</c:v>
                </c:pt>
                <c:pt idx="449">
                  <c:v>522600.00000000012</c:v>
                </c:pt>
                <c:pt idx="450">
                  <c:v>522600.00000000006</c:v>
                </c:pt>
                <c:pt idx="451">
                  <c:v>523600.00000000006</c:v>
                </c:pt>
                <c:pt idx="452">
                  <c:v>523600.00000000012</c:v>
                </c:pt>
                <c:pt idx="453">
                  <c:v>524600.00000000012</c:v>
                </c:pt>
                <c:pt idx="454">
                  <c:v>524600</c:v>
                </c:pt>
                <c:pt idx="455">
                  <c:v>524600.00000000012</c:v>
                </c:pt>
                <c:pt idx="456">
                  <c:v>524600</c:v>
                </c:pt>
                <c:pt idx="457">
                  <c:v>524600</c:v>
                </c:pt>
                <c:pt idx="458">
                  <c:v>524600.00000000012</c:v>
                </c:pt>
                <c:pt idx="459">
                  <c:v>524400.00000000012</c:v>
                </c:pt>
                <c:pt idx="460">
                  <c:v>524600.00000000012</c:v>
                </c:pt>
                <c:pt idx="461">
                  <c:v>524600</c:v>
                </c:pt>
                <c:pt idx="462">
                  <c:v>524600.00000000012</c:v>
                </c:pt>
                <c:pt idx="463">
                  <c:v>521400.00000000012</c:v>
                </c:pt>
                <c:pt idx="464">
                  <c:v>523600.00000000012</c:v>
                </c:pt>
                <c:pt idx="465">
                  <c:v>522000.00000000012</c:v>
                </c:pt>
                <c:pt idx="466">
                  <c:v>518800.00000000012</c:v>
                </c:pt>
                <c:pt idx="467">
                  <c:v>518800.00000000012</c:v>
                </c:pt>
                <c:pt idx="468">
                  <c:v>519000.00000000012</c:v>
                </c:pt>
                <c:pt idx="469">
                  <c:v>524200.00000000012</c:v>
                </c:pt>
                <c:pt idx="470">
                  <c:v>525200.00000000012</c:v>
                </c:pt>
                <c:pt idx="471">
                  <c:v>519200.00000000012</c:v>
                </c:pt>
                <c:pt idx="472">
                  <c:v>519200.00000000012</c:v>
                </c:pt>
                <c:pt idx="473">
                  <c:v>519200.00000000006</c:v>
                </c:pt>
                <c:pt idx="474">
                  <c:v>523600.00000000006</c:v>
                </c:pt>
                <c:pt idx="475">
                  <c:v>524600.00000000012</c:v>
                </c:pt>
                <c:pt idx="476">
                  <c:v>523800.00000000006</c:v>
                </c:pt>
                <c:pt idx="477">
                  <c:v>521400.00000000006</c:v>
                </c:pt>
                <c:pt idx="478">
                  <c:v>521600.00000000006</c:v>
                </c:pt>
                <c:pt idx="479">
                  <c:v>521000.00000000006</c:v>
                </c:pt>
                <c:pt idx="480">
                  <c:v>517600.00000000006</c:v>
                </c:pt>
                <c:pt idx="481">
                  <c:v>520000.00000000006</c:v>
                </c:pt>
                <c:pt idx="482">
                  <c:v>504800.00000000006</c:v>
                </c:pt>
                <c:pt idx="483">
                  <c:v>499000.00000000006</c:v>
                </c:pt>
                <c:pt idx="484">
                  <c:v>497000.00000000006</c:v>
                </c:pt>
                <c:pt idx="485">
                  <c:v>490400.00000000006</c:v>
                </c:pt>
                <c:pt idx="486">
                  <c:v>488400.00000000006</c:v>
                </c:pt>
                <c:pt idx="487">
                  <c:v>483400.00000000006</c:v>
                </c:pt>
                <c:pt idx="488">
                  <c:v>483400.00000000006</c:v>
                </c:pt>
                <c:pt idx="489">
                  <c:v>479400.00000000006</c:v>
                </c:pt>
                <c:pt idx="490">
                  <c:v>474400.00000000006</c:v>
                </c:pt>
                <c:pt idx="491">
                  <c:v>470400.00000000006</c:v>
                </c:pt>
                <c:pt idx="492">
                  <c:v>465600.00000000006</c:v>
                </c:pt>
                <c:pt idx="493">
                  <c:v>465600.00000000006</c:v>
                </c:pt>
                <c:pt idx="494">
                  <c:v>465600.00000000006</c:v>
                </c:pt>
                <c:pt idx="495">
                  <c:v>465600.00000000006</c:v>
                </c:pt>
                <c:pt idx="496">
                  <c:v>471200.00000000006</c:v>
                </c:pt>
                <c:pt idx="497">
                  <c:v>474000.00000000006</c:v>
                </c:pt>
                <c:pt idx="498">
                  <c:v>474000.00000000006</c:v>
                </c:pt>
                <c:pt idx="499">
                  <c:v>476200.00000000006</c:v>
                </c:pt>
                <c:pt idx="500">
                  <c:v>476200.00000000006</c:v>
                </c:pt>
                <c:pt idx="501">
                  <c:v>476200.00000000006</c:v>
                </c:pt>
                <c:pt idx="502">
                  <c:v>478800.00000000006</c:v>
                </c:pt>
                <c:pt idx="503">
                  <c:v>472000.00000000006</c:v>
                </c:pt>
                <c:pt idx="504">
                  <c:v>472000</c:v>
                </c:pt>
                <c:pt idx="505">
                  <c:v>472000.00000000006</c:v>
                </c:pt>
                <c:pt idx="506">
                  <c:v>472000.00000000006</c:v>
                </c:pt>
                <c:pt idx="507">
                  <c:v>472000</c:v>
                </c:pt>
                <c:pt idx="508">
                  <c:v>472000.00000000006</c:v>
                </c:pt>
                <c:pt idx="509">
                  <c:v>471800.00000000006</c:v>
                </c:pt>
                <c:pt idx="510">
                  <c:v>471800.00000000006</c:v>
                </c:pt>
                <c:pt idx="511">
                  <c:v>471800.00000000006</c:v>
                </c:pt>
                <c:pt idx="512">
                  <c:v>471800.00000000006</c:v>
                </c:pt>
                <c:pt idx="513">
                  <c:v>471800.00000000006</c:v>
                </c:pt>
                <c:pt idx="514">
                  <c:v>473000.00000000006</c:v>
                </c:pt>
                <c:pt idx="515">
                  <c:v>473400.00000000006</c:v>
                </c:pt>
                <c:pt idx="516">
                  <c:v>473400.00000000006</c:v>
                </c:pt>
                <c:pt idx="517">
                  <c:v>473800.00000000006</c:v>
                </c:pt>
                <c:pt idx="518">
                  <c:v>473800.00000000006</c:v>
                </c:pt>
                <c:pt idx="519">
                  <c:v>473000.00000000006</c:v>
                </c:pt>
                <c:pt idx="520">
                  <c:v>464800.00000000006</c:v>
                </c:pt>
                <c:pt idx="521">
                  <c:v>464800.00000000006</c:v>
                </c:pt>
                <c:pt idx="522">
                  <c:v>464800.00000000006</c:v>
                </c:pt>
                <c:pt idx="523">
                  <c:v>464800.00000000006</c:v>
                </c:pt>
                <c:pt idx="524">
                  <c:v>470400.00000000006</c:v>
                </c:pt>
                <c:pt idx="525">
                  <c:v>470400.00000000006</c:v>
                </c:pt>
                <c:pt idx="526">
                  <c:v>470400</c:v>
                </c:pt>
                <c:pt idx="527">
                  <c:v>477200</c:v>
                </c:pt>
                <c:pt idx="528">
                  <c:v>471400</c:v>
                </c:pt>
                <c:pt idx="529">
                  <c:v>471400</c:v>
                </c:pt>
                <c:pt idx="530">
                  <c:v>471400</c:v>
                </c:pt>
                <c:pt idx="531">
                  <c:v>470800</c:v>
                </c:pt>
                <c:pt idx="532">
                  <c:v>470800</c:v>
                </c:pt>
                <c:pt idx="533">
                  <c:v>469400</c:v>
                </c:pt>
                <c:pt idx="534">
                  <c:v>469800</c:v>
                </c:pt>
                <c:pt idx="535">
                  <c:v>469800</c:v>
                </c:pt>
                <c:pt idx="536">
                  <c:v>474400</c:v>
                </c:pt>
                <c:pt idx="537">
                  <c:v>474400</c:v>
                </c:pt>
                <c:pt idx="538">
                  <c:v>474800</c:v>
                </c:pt>
                <c:pt idx="539">
                  <c:v>475800</c:v>
                </c:pt>
                <c:pt idx="540">
                  <c:v>472600</c:v>
                </c:pt>
                <c:pt idx="541">
                  <c:v>469400</c:v>
                </c:pt>
                <c:pt idx="542">
                  <c:v>469400</c:v>
                </c:pt>
                <c:pt idx="543">
                  <c:v>478600</c:v>
                </c:pt>
                <c:pt idx="544">
                  <c:v>476800</c:v>
                </c:pt>
                <c:pt idx="545">
                  <c:v>476000</c:v>
                </c:pt>
                <c:pt idx="546">
                  <c:v>476200</c:v>
                </c:pt>
                <c:pt idx="547">
                  <c:v>476200.00000000006</c:v>
                </c:pt>
                <c:pt idx="548">
                  <c:v>475800.00000000006</c:v>
                </c:pt>
                <c:pt idx="549">
                  <c:v>474400.00000000006</c:v>
                </c:pt>
                <c:pt idx="550">
                  <c:v>474400.00000000006</c:v>
                </c:pt>
                <c:pt idx="551">
                  <c:v>470200.00000000006</c:v>
                </c:pt>
                <c:pt idx="552">
                  <c:v>462600.00000000006</c:v>
                </c:pt>
                <c:pt idx="553">
                  <c:v>452600.00000000006</c:v>
                </c:pt>
                <c:pt idx="554">
                  <c:v>446200.00000000006</c:v>
                </c:pt>
                <c:pt idx="555">
                  <c:v>442200.00000000006</c:v>
                </c:pt>
                <c:pt idx="556">
                  <c:v>442000.00000000006</c:v>
                </c:pt>
                <c:pt idx="557">
                  <c:v>438800.00000000006</c:v>
                </c:pt>
                <c:pt idx="558">
                  <c:v>436600.00000000006</c:v>
                </c:pt>
                <c:pt idx="559">
                  <c:v>435200.00000000006</c:v>
                </c:pt>
                <c:pt idx="560">
                  <c:v>428400.00000000006</c:v>
                </c:pt>
                <c:pt idx="561">
                  <c:v>432000.00000000006</c:v>
                </c:pt>
                <c:pt idx="562">
                  <c:v>432000</c:v>
                </c:pt>
                <c:pt idx="563">
                  <c:v>432000.00000000006</c:v>
                </c:pt>
                <c:pt idx="564">
                  <c:v>432000.00000000006</c:v>
                </c:pt>
                <c:pt idx="565">
                  <c:v>432000.00000000006</c:v>
                </c:pt>
                <c:pt idx="566">
                  <c:v>432000</c:v>
                </c:pt>
                <c:pt idx="567">
                  <c:v>439400</c:v>
                </c:pt>
                <c:pt idx="568">
                  <c:v>439400</c:v>
                </c:pt>
                <c:pt idx="569">
                  <c:v>443200</c:v>
                </c:pt>
                <c:pt idx="570">
                  <c:v>443400</c:v>
                </c:pt>
                <c:pt idx="571">
                  <c:v>440000</c:v>
                </c:pt>
                <c:pt idx="572">
                  <c:v>440000</c:v>
                </c:pt>
                <c:pt idx="573">
                  <c:v>445200</c:v>
                </c:pt>
                <c:pt idx="574">
                  <c:v>445200</c:v>
                </c:pt>
                <c:pt idx="575">
                  <c:v>450800</c:v>
                </c:pt>
                <c:pt idx="576">
                  <c:v>450799.99999999994</c:v>
                </c:pt>
                <c:pt idx="577">
                  <c:v>459799.99999999994</c:v>
                </c:pt>
                <c:pt idx="578">
                  <c:v>453999.99999999994</c:v>
                </c:pt>
                <c:pt idx="579">
                  <c:v>453999.99999999994</c:v>
                </c:pt>
                <c:pt idx="580">
                  <c:v>454199.99999999994</c:v>
                </c:pt>
                <c:pt idx="581">
                  <c:v>452199.99999999994</c:v>
                </c:pt>
                <c:pt idx="582">
                  <c:v>452199.99999999994</c:v>
                </c:pt>
                <c:pt idx="583">
                  <c:v>452199.99999999988</c:v>
                </c:pt>
                <c:pt idx="584">
                  <c:v>457799.99999999988</c:v>
                </c:pt>
                <c:pt idx="585">
                  <c:v>456999.99999999988</c:v>
                </c:pt>
                <c:pt idx="586">
                  <c:v>456999.99999999994</c:v>
                </c:pt>
                <c:pt idx="587">
                  <c:v>455199.99999999994</c:v>
                </c:pt>
                <c:pt idx="588">
                  <c:v>455199.99999999988</c:v>
                </c:pt>
                <c:pt idx="589">
                  <c:v>455199.99999999994</c:v>
                </c:pt>
                <c:pt idx="590">
                  <c:v>457799.99999999994</c:v>
                </c:pt>
                <c:pt idx="591">
                  <c:v>458799.99999999994</c:v>
                </c:pt>
                <c:pt idx="592">
                  <c:v>455799.99999999994</c:v>
                </c:pt>
                <c:pt idx="593">
                  <c:v>448999.99999999994</c:v>
                </c:pt>
                <c:pt idx="594">
                  <c:v>447599.99999999994</c:v>
                </c:pt>
                <c:pt idx="595">
                  <c:v>447599.99999999994</c:v>
                </c:pt>
                <c:pt idx="596">
                  <c:v>447600</c:v>
                </c:pt>
                <c:pt idx="597">
                  <c:v>448400</c:v>
                </c:pt>
                <c:pt idx="598">
                  <c:v>448400</c:v>
                </c:pt>
                <c:pt idx="599">
                  <c:v>448200</c:v>
                </c:pt>
                <c:pt idx="600">
                  <c:v>449000</c:v>
                </c:pt>
                <c:pt idx="601">
                  <c:v>444600</c:v>
                </c:pt>
                <c:pt idx="602">
                  <c:v>444800</c:v>
                </c:pt>
                <c:pt idx="603">
                  <c:v>443800</c:v>
                </c:pt>
                <c:pt idx="604">
                  <c:v>444200</c:v>
                </c:pt>
                <c:pt idx="605">
                  <c:v>444000</c:v>
                </c:pt>
                <c:pt idx="606">
                  <c:v>444000</c:v>
                </c:pt>
                <c:pt idx="607">
                  <c:v>444000</c:v>
                </c:pt>
                <c:pt idx="608">
                  <c:v>442800</c:v>
                </c:pt>
                <c:pt idx="609">
                  <c:v>442800</c:v>
                </c:pt>
                <c:pt idx="610">
                  <c:v>449000</c:v>
                </c:pt>
                <c:pt idx="611">
                  <c:v>449000.00000000006</c:v>
                </c:pt>
                <c:pt idx="612">
                  <c:v>449000.00000000006</c:v>
                </c:pt>
                <c:pt idx="613">
                  <c:v>449000.00000000006</c:v>
                </c:pt>
                <c:pt idx="614">
                  <c:v>449000</c:v>
                </c:pt>
                <c:pt idx="615">
                  <c:v>452400</c:v>
                </c:pt>
                <c:pt idx="616">
                  <c:v>452400</c:v>
                </c:pt>
                <c:pt idx="617">
                  <c:v>454600</c:v>
                </c:pt>
                <c:pt idx="618">
                  <c:v>456800</c:v>
                </c:pt>
                <c:pt idx="619">
                  <c:v>451000</c:v>
                </c:pt>
                <c:pt idx="620">
                  <c:v>451000</c:v>
                </c:pt>
                <c:pt idx="621">
                  <c:v>451000</c:v>
                </c:pt>
                <c:pt idx="622">
                  <c:v>452000</c:v>
                </c:pt>
                <c:pt idx="623">
                  <c:v>452000</c:v>
                </c:pt>
                <c:pt idx="624">
                  <c:v>454000</c:v>
                </c:pt>
                <c:pt idx="625">
                  <c:v>454000</c:v>
                </c:pt>
                <c:pt idx="626">
                  <c:v>454000</c:v>
                </c:pt>
                <c:pt idx="627">
                  <c:v>452000</c:v>
                </c:pt>
                <c:pt idx="628">
                  <c:v>452000</c:v>
                </c:pt>
                <c:pt idx="629">
                  <c:v>452000</c:v>
                </c:pt>
                <c:pt idx="630">
                  <c:v>452000</c:v>
                </c:pt>
                <c:pt idx="631">
                  <c:v>452000</c:v>
                </c:pt>
                <c:pt idx="632">
                  <c:v>454000</c:v>
                </c:pt>
                <c:pt idx="633">
                  <c:v>454000</c:v>
                </c:pt>
                <c:pt idx="634">
                  <c:v>454000</c:v>
                </c:pt>
                <c:pt idx="635">
                  <c:v>458000</c:v>
                </c:pt>
                <c:pt idx="636">
                  <c:v>456000</c:v>
                </c:pt>
                <c:pt idx="637">
                  <c:v>458000</c:v>
                </c:pt>
                <c:pt idx="638">
                  <c:v>454000</c:v>
                </c:pt>
                <c:pt idx="639">
                  <c:v>458000</c:v>
                </c:pt>
                <c:pt idx="640">
                  <c:v>454000</c:v>
                </c:pt>
                <c:pt idx="641">
                  <c:v>454000</c:v>
                </c:pt>
                <c:pt idx="642">
                  <c:v>454000</c:v>
                </c:pt>
                <c:pt idx="643">
                  <c:v>454000</c:v>
                </c:pt>
                <c:pt idx="644">
                  <c:v>460000</c:v>
                </c:pt>
                <c:pt idx="645">
                  <c:v>456000</c:v>
                </c:pt>
                <c:pt idx="646">
                  <c:v>452000</c:v>
                </c:pt>
                <c:pt idx="647">
                  <c:v>456000</c:v>
                </c:pt>
                <c:pt idx="648">
                  <c:v>458000</c:v>
                </c:pt>
                <c:pt idx="649">
                  <c:v>456000</c:v>
                </c:pt>
                <c:pt idx="650">
                  <c:v>454000</c:v>
                </c:pt>
                <c:pt idx="651">
                  <c:v>450000</c:v>
                </c:pt>
                <c:pt idx="652">
                  <c:v>450000</c:v>
                </c:pt>
                <c:pt idx="653">
                  <c:v>448000</c:v>
                </c:pt>
                <c:pt idx="654">
                  <c:v>446000</c:v>
                </c:pt>
                <c:pt idx="655">
                  <c:v>446000</c:v>
                </c:pt>
                <c:pt idx="656">
                  <c:v>448000</c:v>
                </c:pt>
                <c:pt idx="657">
                  <c:v>440000</c:v>
                </c:pt>
                <c:pt idx="658">
                  <c:v>434000</c:v>
                </c:pt>
                <c:pt idx="659">
                  <c:v>434000</c:v>
                </c:pt>
                <c:pt idx="660">
                  <c:v>432000</c:v>
                </c:pt>
                <c:pt idx="661">
                  <c:v>432000</c:v>
                </c:pt>
                <c:pt idx="662">
                  <c:v>436000</c:v>
                </c:pt>
                <c:pt idx="663">
                  <c:v>428000</c:v>
                </c:pt>
                <c:pt idx="664">
                  <c:v>430000</c:v>
                </c:pt>
                <c:pt idx="665">
                  <c:v>430000</c:v>
                </c:pt>
                <c:pt idx="666">
                  <c:v>430000</c:v>
                </c:pt>
                <c:pt idx="667">
                  <c:v>432000</c:v>
                </c:pt>
                <c:pt idx="668">
                  <c:v>432000</c:v>
                </c:pt>
                <c:pt idx="669">
                  <c:v>438000</c:v>
                </c:pt>
                <c:pt idx="670">
                  <c:v>438000</c:v>
                </c:pt>
                <c:pt idx="671">
                  <c:v>436000</c:v>
                </c:pt>
                <c:pt idx="672">
                  <c:v>428000</c:v>
                </c:pt>
                <c:pt idx="673">
                  <c:v>432000</c:v>
                </c:pt>
                <c:pt idx="674">
                  <c:v>430000</c:v>
                </c:pt>
                <c:pt idx="675">
                  <c:v>430000</c:v>
                </c:pt>
                <c:pt idx="676">
                  <c:v>438000</c:v>
                </c:pt>
                <c:pt idx="677">
                  <c:v>438000</c:v>
                </c:pt>
                <c:pt idx="678">
                  <c:v>430000</c:v>
                </c:pt>
                <c:pt idx="679">
                  <c:v>430000</c:v>
                </c:pt>
                <c:pt idx="680">
                  <c:v>428000</c:v>
                </c:pt>
                <c:pt idx="681">
                  <c:v>428000</c:v>
                </c:pt>
                <c:pt idx="682">
                  <c:v>428000</c:v>
                </c:pt>
                <c:pt idx="683">
                  <c:v>428000</c:v>
                </c:pt>
                <c:pt idx="684">
                  <c:v>428000</c:v>
                </c:pt>
                <c:pt idx="685">
                  <c:v>430000</c:v>
                </c:pt>
                <c:pt idx="686">
                  <c:v>432000</c:v>
                </c:pt>
                <c:pt idx="687">
                  <c:v>432000</c:v>
                </c:pt>
                <c:pt idx="688">
                  <c:v>424000</c:v>
                </c:pt>
                <c:pt idx="689">
                  <c:v>422000</c:v>
                </c:pt>
                <c:pt idx="690">
                  <c:v>422000</c:v>
                </c:pt>
                <c:pt idx="691">
                  <c:v>426000</c:v>
                </c:pt>
                <c:pt idx="692">
                  <c:v>426000</c:v>
                </c:pt>
                <c:pt idx="693">
                  <c:v>426000</c:v>
                </c:pt>
                <c:pt idx="694">
                  <c:v>426000</c:v>
                </c:pt>
                <c:pt idx="695">
                  <c:v>426000</c:v>
                </c:pt>
                <c:pt idx="696">
                  <c:v>426000</c:v>
                </c:pt>
                <c:pt idx="697">
                  <c:v>426000</c:v>
                </c:pt>
                <c:pt idx="698">
                  <c:v>422000</c:v>
                </c:pt>
                <c:pt idx="699">
                  <c:v>414000</c:v>
                </c:pt>
                <c:pt idx="700">
                  <c:v>410000</c:v>
                </c:pt>
                <c:pt idx="701">
                  <c:v>410000</c:v>
                </c:pt>
                <c:pt idx="702">
                  <c:v>414000</c:v>
                </c:pt>
                <c:pt idx="703">
                  <c:v>412000</c:v>
                </c:pt>
                <c:pt idx="704">
                  <c:v>410000</c:v>
                </c:pt>
                <c:pt idx="705">
                  <c:v>410000</c:v>
                </c:pt>
                <c:pt idx="706">
                  <c:v>410000</c:v>
                </c:pt>
                <c:pt idx="707">
                  <c:v>410000</c:v>
                </c:pt>
                <c:pt idx="708">
                  <c:v>410000</c:v>
                </c:pt>
                <c:pt idx="709">
                  <c:v>410000</c:v>
                </c:pt>
                <c:pt idx="710">
                  <c:v>410000</c:v>
                </c:pt>
                <c:pt idx="711">
                  <c:v>410000</c:v>
                </c:pt>
                <c:pt idx="712">
                  <c:v>412000</c:v>
                </c:pt>
                <c:pt idx="713">
                  <c:v>412000</c:v>
                </c:pt>
                <c:pt idx="714">
                  <c:v>416000</c:v>
                </c:pt>
                <c:pt idx="715">
                  <c:v>416000</c:v>
                </c:pt>
                <c:pt idx="716">
                  <c:v>408000</c:v>
                </c:pt>
                <c:pt idx="717">
                  <c:v>408000</c:v>
                </c:pt>
                <c:pt idx="718">
                  <c:v>408000</c:v>
                </c:pt>
                <c:pt idx="719">
                  <c:v>408000</c:v>
                </c:pt>
                <c:pt idx="720">
                  <c:v>408000</c:v>
                </c:pt>
                <c:pt idx="721">
                  <c:v>408000</c:v>
                </c:pt>
                <c:pt idx="722">
                  <c:v>410000</c:v>
                </c:pt>
                <c:pt idx="723">
                  <c:v>404000</c:v>
                </c:pt>
                <c:pt idx="724">
                  <c:v>408000</c:v>
                </c:pt>
                <c:pt idx="725">
                  <c:v>408000</c:v>
                </c:pt>
                <c:pt idx="726">
                  <c:v>420000</c:v>
                </c:pt>
                <c:pt idx="727">
                  <c:v>424000</c:v>
                </c:pt>
                <c:pt idx="728">
                  <c:v>424000</c:v>
                </c:pt>
                <c:pt idx="729">
                  <c:v>424000</c:v>
                </c:pt>
                <c:pt idx="730">
                  <c:v>424000</c:v>
                </c:pt>
                <c:pt idx="731">
                  <c:v>430000</c:v>
                </c:pt>
                <c:pt idx="732">
                  <c:v>430000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現物!$V$25</c:f>
              <c:strCache>
                <c:ptCount val="1"/>
                <c:pt idx="0">
                  <c:v>売却・買直し効果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現物!$B$26:$B$758</c:f>
              <c:numCache>
                <c:formatCode>m/d/yyyy</c:formatCode>
                <c:ptCount val="733"/>
                <c:pt idx="0">
                  <c:v>42773</c:v>
                </c:pt>
                <c:pt idx="1">
                  <c:v>42772</c:v>
                </c:pt>
                <c:pt idx="2">
                  <c:v>42769</c:v>
                </c:pt>
                <c:pt idx="3">
                  <c:v>42768</c:v>
                </c:pt>
                <c:pt idx="4">
                  <c:v>42767</c:v>
                </c:pt>
                <c:pt idx="5">
                  <c:v>42766</c:v>
                </c:pt>
                <c:pt idx="6">
                  <c:v>42765</c:v>
                </c:pt>
                <c:pt idx="7">
                  <c:v>42762</c:v>
                </c:pt>
                <c:pt idx="8">
                  <c:v>42761</c:v>
                </c:pt>
                <c:pt idx="9">
                  <c:v>42760</c:v>
                </c:pt>
                <c:pt idx="10">
                  <c:v>42759</c:v>
                </c:pt>
                <c:pt idx="11">
                  <c:v>42758</c:v>
                </c:pt>
                <c:pt idx="12">
                  <c:v>42755</c:v>
                </c:pt>
                <c:pt idx="13">
                  <c:v>42754</c:v>
                </c:pt>
                <c:pt idx="14">
                  <c:v>42753</c:v>
                </c:pt>
                <c:pt idx="15">
                  <c:v>42752</c:v>
                </c:pt>
                <c:pt idx="16">
                  <c:v>42751</c:v>
                </c:pt>
                <c:pt idx="17">
                  <c:v>42748</c:v>
                </c:pt>
                <c:pt idx="18">
                  <c:v>42747</c:v>
                </c:pt>
                <c:pt idx="19">
                  <c:v>42746</c:v>
                </c:pt>
                <c:pt idx="20">
                  <c:v>42745</c:v>
                </c:pt>
                <c:pt idx="21">
                  <c:v>42741</c:v>
                </c:pt>
                <c:pt idx="22">
                  <c:v>42740</c:v>
                </c:pt>
                <c:pt idx="23">
                  <c:v>42739</c:v>
                </c:pt>
                <c:pt idx="24">
                  <c:v>42734</c:v>
                </c:pt>
                <c:pt idx="25">
                  <c:v>42733</c:v>
                </c:pt>
                <c:pt idx="26">
                  <c:v>42732</c:v>
                </c:pt>
                <c:pt idx="27">
                  <c:v>42731</c:v>
                </c:pt>
                <c:pt idx="28">
                  <c:v>42730</c:v>
                </c:pt>
                <c:pt idx="29">
                  <c:v>42726</c:v>
                </c:pt>
                <c:pt idx="30">
                  <c:v>42725</c:v>
                </c:pt>
                <c:pt idx="31">
                  <c:v>42724</c:v>
                </c:pt>
                <c:pt idx="32">
                  <c:v>42723</c:v>
                </c:pt>
                <c:pt idx="33">
                  <c:v>42720</c:v>
                </c:pt>
                <c:pt idx="34">
                  <c:v>42719</c:v>
                </c:pt>
                <c:pt idx="35">
                  <c:v>42718</c:v>
                </c:pt>
                <c:pt idx="36">
                  <c:v>42717</c:v>
                </c:pt>
                <c:pt idx="37">
                  <c:v>42716</c:v>
                </c:pt>
                <c:pt idx="38">
                  <c:v>42713</c:v>
                </c:pt>
                <c:pt idx="39">
                  <c:v>42712</c:v>
                </c:pt>
                <c:pt idx="40">
                  <c:v>42711</c:v>
                </c:pt>
                <c:pt idx="41">
                  <c:v>42710</c:v>
                </c:pt>
                <c:pt idx="42">
                  <c:v>42709</c:v>
                </c:pt>
                <c:pt idx="43">
                  <c:v>42706</c:v>
                </c:pt>
                <c:pt idx="44">
                  <c:v>42705</c:v>
                </c:pt>
                <c:pt idx="45">
                  <c:v>42704</c:v>
                </c:pt>
                <c:pt idx="46">
                  <c:v>42703</c:v>
                </c:pt>
                <c:pt idx="47">
                  <c:v>42702</c:v>
                </c:pt>
                <c:pt idx="48">
                  <c:v>42699</c:v>
                </c:pt>
                <c:pt idx="49">
                  <c:v>42698</c:v>
                </c:pt>
                <c:pt idx="50">
                  <c:v>42696</c:v>
                </c:pt>
                <c:pt idx="51">
                  <c:v>42695</c:v>
                </c:pt>
                <c:pt idx="52">
                  <c:v>42692</c:v>
                </c:pt>
                <c:pt idx="53">
                  <c:v>42691</c:v>
                </c:pt>
                <c:pt idx="54">
                  <c:v>42690</c:v>
                </c:pt>
                <c:pt idx="55">
                  <c:v>42689</c:v>
                </c:pt>
                <c:pt idx="56">
                  <c:v>42688</c:v>
                </c:pt>
                <c:pt idx="57">
                  <c:v>42685</c:v>
                </c:pt>
                <c:pt idx="58">
                  <c:v>42684</c:v>
                </c:pt>
                <c:pt idx="59">
                  <c:v>42683</c:v>
                </c:pt>
                <c:pt idx="60">
                  <c:v>42682</c:v>
                </c:pt>
                <c:pt idx="61">
                  <c:v>42681</c:v>
                </c:pt>
                <c:pt idx="62">
                  <c:v>42678</c:v>
                </c:pt>
                <c:pt idx="63">
                  <c:v>42676</c:v>
                </c:pt>
                <c:pt idx="64">
                  <c:v>42675</c:v>
                </c:pt>
                <c:pt idx="65">
                  <c:v>42674</c:v>
                </c:pt>
                <c:pt idx="66">
                  <c:v>42671</c:v>
                </c:pt>
                <c:pt idx="67">
                  <c:v>42670</c:v>
                </c:pt>
                <c:pt idx="68">
                  <c:v>42669</c:v>
                </c:pt>
                <c:pt idx="69">
                  <c:v>42668</c:v>
                </c:pt>
                <c:pt idx="70">
                  <c:v>42667</c:v>
                </c:pt>
                <c:pt idx="71">
                  <c:v>42664</c:v>
                </c:pt>
                <c:pt idx="72">
                  <c:v>42663</c:v>
                </c:pt>
                <c:pt idx="73">
                  <c:v>42662</c:v>
                </c:pt>
                <c:pt idx="74">
                  <c:v>42661</c:v>
                </c:pt>
                <c:pt idx="75">
                  <c:v>42660</c:v>
                </c:pt>
                <c:pt idx="76">
                  <c:v>42657</c:v>
                </c:pt>
                <c:pt idx="77">
                  <c:v>42656</c:v>
                </c:pt>
                <c:pt idx="78">
                  <c:v>42655</c:v>
                </c:pt>
                <c:pt idx="79">
                  <c:v>42654</c:v>
                </c:pt>
                <c:pt idx="80">
                  <c:v>42650</c:v>
                </c:pt>
                <c:pt idx="81">
                  <c:v>42649</c:v>
                </c:pt>
                <c:pt idx="82">
                  <c:v>42648</c:v>
                </c:pt>
                <c:pt idx="83">
                  <c:v>42647</c:v>
                </c:pt>
                <c:pt idx="84">
                  <c:v>42646</c:v>
                </c:pt>
                <c:pt idx="85">
                  <c:v>42643</c:v>
                </c:pt>
                <c:pt idx="86">
                  <c:v>42642</c:v>
                </c:pt>
                <c:pt idx="87">
                  <c:v>42641</c:v>
                </c:pt>
                <c:pt idx="88">
                  <c:v>42640</c:v>
                </c:pt>
                <c:pt idx="89">
                  <c:v>42639</c:v>
                </c:pt>
                <c:pt idx="90">
                  <c:v>42636</c:v>
                </c:pt>
                <c:pt idx="91">
                  <c:v>42634</c:v>
                </c:pt>
                <c:pt idx="92">
                  <c:v>42633</c:v>
                </c:pt>
                <c:pt idx="93">
                  <c:v>42629</c:v>
                </c:pt>
                <c:pt idx="94">
                  <c:v>42628</c:v>
                </c:pt>
                <c:pt idx="95">
                  <c:v>42627</c:v>
                </c:pt>
                <c:pt idx="96">
                  <c:v>42626</c:v>
                </c:pt>
                <c:pt idx="97">
                  <c:v>42625</c:v>
                </c:pt>
                <c:pt idx="98">
                  <c:v>42622</c:v>
                </c:pt>
                <c:pt idx="99">
                  <c:v>42621</c:v>
                </c:pt>
                <c:pt idx="100">
                  <c:v>42620</c:v>
                </c:pt>
                <c:pt idx="101">
                  <c:v>42619</c:v>
                </c:pt>
                <c:pt idx="102">
                  <c:v>42618</c:v>
                </c:pt>
                <c:pt idx="103">
                  <c:v>42615</c:v>
                </c:pt>
                <c:pt idx="104">
                  <c:v>42614</c:v>
                </c:pt>
                <c:pt idx="105">
                  <c:v>42613</c:v>
                </c:pt>
                <c:pt idx="106">
                  <c:v>42612</c:v>
                </c:pt>
                <c:pt idx="107">
                  <c:v>42611</c:v>
                </c:pt>
                <c:pt idx="108">
                  <c:v>42608</c:v>
                </c:pt>
                <c:pt idx="109">
                  <c:v>42607</c:v>
                </c:pt>
                <c:pt idx="110">
                  <c:v>42606</c:v>
                </c:pt>
                <c:pt idx="111">
                  <c:v>42605</c:v>
                </c:pt>
                <c:pt idx="112">
                  <c:v>42604</c:v>
                </c:pt>
                <c:pt idx="113">
                  <c:v>42601</c:v>
                </c:pt>
                <c:pt idx="114">
                  <c:v>42600</c:v>
                </c:pt>
                <c:pt idx="115">
                  <c:v>42599</c:v>
                </c:pt>
                <c:pt idx="116">
                  <c:v>42598</c:v>
                </c:pt>
                <c:pt idx="117">
                  <c:v>42597</c:v>
                </c:pt>
                <c:pt idx="118">
                  <c:v>42594</c:v>
                </c:pt>
                <c:pt idx="119">
                  <c:v>42592</c:v>
                </c:pt>
                <c:pt idx="120">
                  <c:v>42591</c:v>
                </c:pt>
                <c:pt idx="121">
                  <c:v>42590</c:v>
                </c:pt>
                <c:pt idx="122">
                  <c:v>42587</c:v>
                </c:pt>
                <c:pt idx="123">
                  <c:v>42586</c:v>
                </c:pt>
                <c:pt idx="124">
                  <c:v>42585</c:v>
                </c:pt>
                <c:pt idx="125">
                  <c:v>42584</c:v>
                </c:pt>
                <c:pt idx="126">
                  <c:v>42583</c:v>
                </c:pt>
                <c:pt idx="127">
                  <c:v>42580</c:v>
                </c:pt>
                <c:pt idx="128">
                  <c:v>42579</c:v>
                </c:pt>
                <c:pt idx="129">
                  <c:v>42578</c:v>
                </c:pt>
                <c:pt idx="130">
                  <c:v>42577</c:v>
                </c:pt>
                <c:pt idx="131">
                  <c:v>42576</c:v>
                </c:pt>
                <c:pt idx="132">
                  <c:v>42573</c:v>
                </c:pt>
                <c:pt idx="133">
                  <c:v>42572</c:v>
                </c:pt>
                <c:pt idx="134">
                  <c:v>42571</c:v>
                </c:pt>
                <c:pt idx="135">
                  <c:v>42570</c:v>
                </c:pt>
                <c:pt idx="136">
                  <c:v>42566</c:v>
                </c:pt>
                <c:pt idx="137">
                  <c:v>42565</c:v>
                </c:pt>
                <c:pt idx="138">
                  <c:v>42564</c:v>
                </c:pt>
                <c:pt idx="139">
                  <c:v>42563</c:v>
                </c:pt>
                <c:pt idx="140">
                  <c:v>42562</c:v>
                </c:pt>
                <c:pt idx="141">
                  <c:v>42559</c:v>
                </c:pt>
                <c:pt idx="142">
                  <c:v>42558</c:v>
                </c:pt>
                <c:pt idx="143">
                  <c:v>42557</c:v>
                </c:pt>
                <c:pt idx="144">
                  <c:v>42556</c:v>
                </c:pt>
                <c:pt idx="145">
                  <c:v>42555</c:v>
                </c:pt>
                <c:pt idx="146">
                  <c:v>42552</c:v>
                </c:pt>
                <c:pt idx="147">
                  <c:v>42551</c:v>
                </c:pt>
                <c:pt idx="148">
                  <c:v>42550</c:v>
                </c:pt>
                <c:pt idx="149">
                  <c:v>42549</c:v>
                </c:pt>
                <c:pt idx="150">
                  <c:v>42548</c:v>
                </c:pt>
                <c:pt idx="151">
                  <c:v>42545</c:v>
                </c:pt>
                <c:pt idx="152">
                  <c:v>42544</c:v>
                </c:pt>
                <c:pt idx="153">
                  <c:v>42543</c:v>
                </c:pt>
                <c:pt idx="154">
                  <c:v>42542</c:v>
                </c:pt>
                <c:pt idx="155">
                  <c:v>42541</c:v>
                </c:pt>
                <c:pt idx="156">
                  <c:v>42538</c:v>
                </c:pt>
                <c:pt idx="157">
                  <c:v>42537</c:v>
                </c:pt>
                <c:pt idx="158">
                  <c:v>42536</c:v>
                </c:pt>
                <c:pt idx="159">
                  <c:v>42535</c:v>
                </c:pt>
                <c:pt idx="160">
                  <c:v>42534</c:v>
                </c:pt>
                <c:pt idx="161">
                  <c:v>42531</c:v>
                </c:pt>
                <c:pt idx="162">
                  <c:v>42530</c:v>
                </c:pt>
                <c:pt idx="163">
                  <c:v>42529</c:v>
                </c:pt>
                <c:pt idx="164">
                  <c:v>42528</c:v>
                </c:pt>
                <c:pt idx="165">
                  <c:v>42527</c:v>
                </c:pt>
                <c:pt idx="166">
                  <c:v>42524</c:v>
                </c:pt>
                <c:pt idx="167">
                  <c:v>42523</c:v>
                </c:pt>
                <c:pt idx="168">
                  <c:v>42522</c:v>
                </c:pt>
                <c:pt idx="169">
                  <c:v>42521</c:v>
                </c:pt>
                <c:pt idx="170">
                  <c:v>42520</c:v>
                </c:pt>
                <c:pt idx="171">
                  <c:v>42517</c:v>
                </c:pt>
                <c:pt idx="172">
                  <c:v>42516</c:v>
                </c:pt>
                <c:pt idx="173">
                  <c:v>42515</c:v>
                </c:pt>
                <c:pt idx="174">
                  <c:v>42514</c:v>
                </c:pt>
                <c:pt idx="175">
                  <c:v>42513</c:v>
                </c:pt>
                <c:pt idx="176">
                  <c:v>42510</c:v>
                </c:pt>
                <c:pt idx="177">
                  <c:v>42509</c:v>
                </c:pt>
                <c:pt idx="178">
                  <c:v>42508</c:v>
                </c:pt>
                <c:pt idx="179">
                  <c:v>42507</c:v>
                </c:pt>
                <c:pt idx="180">
                  <c:v>42506</c:v>
                </c:pt>
                <c:pt idx="181">
                  <c:v>42503</c:v>
                </c:pt>
                <c:pt idx="182">
                  <c:v>42502</c:v>
                </c:pt>
                <c:pt idx="183">
                  <c:v>42501</c:v>
                </c:pt>
                <c:pt idx="184">
                  <c:v>42500</c:v>
                </c:pt>
                <c:pt idx="185">
                  <c:v>42499</c:v>
                </c:pt>
                <c:pt idx="186">
                  <c:v>42496</c:v>
                </c:pt>
                <c:pt idx="187">
                  <c:v>42492</c:v>
                </c:pt>
                <c:pt idx="188">
                  <c:v>42488</c:v>
                </c:pt>
                <c:pt idx="189">
                  <c:v>42487</c:v>
                </c:pt>
                <c:pt idx="190">
                  <c:v>42486</c:v>
                </c:pt>
                <c:pt idx="191">
                  <c:v>42485</c:v>
                </c:pt>
                <c:pt idx="192">
                  <c:v>42482</c:v>
                </c:pt>
                <c:pt idx="193">
                  <c:v>42481</c:v>
                </c:pt>
                <c:pt idx="194">
                  <c:v>42480</c:v>
                </c:pt>
                <c:pt idx="195">
                  <c:v>42479</c:v>
                </c:pt>
                <c:pt idx="196">
                  <c:v>42478</c:v>
                </c:pt>
                <c:pt idx="197">
                  <c:v>42475</c:v>
                </c:pt>
                <c:pt idx="198">
                  <c:v>42474</c:v>
                </c:pt>
                <c:pt idx="199">
                  <c:v>42473</c:v>
                </c:pt>
                <c:pt idx="200">
                  <c:v>42472</c:v>
                </c:pt>
                <c:pt idx="201">
                  <c:v>42471</c:v>
                </c:pt>
                <c:pt idx="202">
                  <c:v>42468</c:v>
                </c:pt>
                <c:pt idx="203">
                  <c:v>42467</c:v>
                </c:pt>
                <c:pt idx="204">
                  <c:v>42466</c:v>
                </c:pt>
                <c:pt idx="205">
                  <c:v>42465</c:v>
                </c:pt>
                <c:pt idx="206">
                  <c:v>42464</c:v>
                </c:pt>
                <c:pt idx="207">
                  <c:v>42461</c:v>
                </c:pt>
                <c:pt idx="208">
                  <c:v>42460</c:v>
                </c:pt>
                <c:pt idx="209">
                  <c:v>42459</c:v>
                </c:pt>
                <c:pt idx="210">
                  <c:v>42458</c:v>
                </c:pt>
                <c:pt idx="211">
                  <c:v>42457</c:v>
                </c:pt>
                <c:pt idx="212">
                  <c:v>42454</c:v>
                </c:pt>
                <c:pt idx="213">
                  <c:v>42453</c:v>
                </c:pt>
                <c:pt idx="214">
                  <c:v>42452</c:v>
                </c:pt>
                <c:pt idx="215">
                  <c:v>42451</c:v>
                </c:pt>
                <c:pt idx="216">
                  <c:v>42447</c:v>
                </c:pt>
                <c:pt idx="217">
                  <c:v>42446</c:v>
                </c:pt>
                <c:pt idx="218">
                  <c:v>42445</c:v>
                </c:pt>
                <c:pt idx="219">
                  <c:v>42444</c:v>
                </c:pt>
                <c:pt idx="220">
                  <c:v>42443</c:v>
                </c:pt>
                <c:pt idx="221">
                  <c:v>42440</c:v>
                </c:pt>
                <c:pt idx="222">
                  <c:v>42439</c:v>
                </c:pt>
                <c:pt idx="223">
                  <c:v>42438</c:v>
                </c:pt>
                <c:pt idx="224">
                  <c:v>42437</c:v>
                </c:pt>
                <c:pt idx="225">
                  <c:v>42436</c:v>
                </c:pt>
                <c:pt idx="226">
                  <c:v>42433</c:v>
                </c:pt>
                <c:pt idx="227">
                  <c:v>42432</c:v>
                </c:pt>
                <c:pt idx="228">
                  <c:v>42431</c:v>
                </c:pt>
                <c:pt idx="229">
                  <c:v>42430</c:v>
                </c:pt>
                <c:pt idx="230">
                  <c:v>42429</c:v>
                </c:pt>
                <c:pt idx="231">
                  <c:v>42426</c:v>
                </c:pt>
                <c:pt idx="232">
                  <c:v>42425</c:v>
                </c:pt>
                <c:pt idx="233">
                  <c:v>42424</c:v>
                </c:pt>
                <c:pt idx="234">
                  <c:v>42423</c:v>
                </c:pt>
                <c:pt idx="235">
                  <c:v>42422</c:v>
                </c:pt>
                <c:pt idx="236">
                  <c:v>42419</c:v>
                </c:pt>
                <c:pt idx="237">
                  <c:v>42418</c:v>
                </c:pt>
                <c:pt idx="238">
                  <c:v>42417</c:v>
                </c:pt>
                <c:pt idx="239">
                  <c:v>42416</c:v>
                </c:pt>
                <c:pt idx="240">
                  <c:v>42415</c:v>
                </c:pt>
                <c:pt idx="241">
                  <c:v>42412</c:v>
                </c:pt>
                <c:pt idx="242">
                  <c:v>42410</c:v>
                </c:pt>
                <c:pt idx="243">
                  <c:v>42409</c:v>
                </c:pt>
                <c:pt idx="244">
                  <c:v>42408</c:v>
                </c:pt>
                <c:pt idx="245">
                  <c:v>42405</c:v>
                </c:pt>
                <c:pt idx="246">
                  <c:v>42404</c:v>
                </c:pt>
                <c:pt idx="247">
                  <c:v>42403</c:v>
                </c:pt>
                <c:pt idx="248">
                  <c:v>42402</c:v>
                </c:pt>
                <c:pt idx="249">
                  <c:v>42401</c:v>
                </c:pt>
                <c:pt idx="250">
                  <c:v>42398</c:v>
                </c:pt>
                <c:pt idx="251">
                  <c:v>42397</c:v>
                </c:pt>
                <c:pt idx="252">
                  <c:v>42396</c:v>
                </c:pt>
                <c:pt idx="253">
                  <c:v>42395</c:v>
                </c:pt>
                <c:pt idx="254">
                  <c:v>42394</c:v>
                </c:pt>
                <c:pt idx="255">
                  <c:v>42391</c:v>
                </c:pt>
                <c:pt idx="256">
                  <c:v>42390</c:v>
                </c:pt>
                <c:pt idx="257">
                  <c:v>42389</c:v>
                </c:pt>
                <c:pt idx="258">
                  <c:v>42388</c:v>
                </c:pt>
                <c:pt idx="259">
                  <c:v>42387</c:v>
                </c:pt>
                <c:pt idx="260">
                  <c:v>42384</c:v>
                </c:pt>
                <c:pt idx="261">
                  <c:v>42383</c:v>
                </c:pt>
                <c:pt idx="262">
                  <c:v>42382</c:v>
                </c:pt>
                <c:pt idx="263">
                  <c:v>42381</c:v>
                </c:pt>
                <c:pt idx="264">
                  <c:v>42377</c:v>
                </c:pt>
                <c:pt idx="265">
                  <c:v>42376</c:v>
                </c:pt>
                <c:pt idx="266">
                  <c:v>42375</c:v>
                </c:pt>
                <c:pt idx="267">
                  <c:v>42374</c:v>
                </c:pt>
                <c:pt idx="268">
                  <c:v>42373</c:v>
                </c:pt>
                <c:pt idx="269">
                  <c:v>42368</c:v>
                </c:pt>
                <c:pt idx="270">
                  <c:v>42367</c:v>
                </c:pt>
                <c:pt idx="271">
                  <c:v>42366</c:v>
                </c:pt>
                <c:pt idx="272">
                  <c:v>42363</c:v>
                </c:pt>
                <c:pt idx="273">
                  <c:v>42362</c:v>
                </c:pt>
                <c:pt idx="274">
                  <c:v>42360</c:v>
                </c:pt>
                <c:pt idx="275">
                  <c:v>42359</c:v>
                </c:pt>
                <c:pt idx="276">
                  <c:v>42356</c:v>
                </c:pt>
                <c:pt idx="277">
                  <c:v>42355</c:v>
                </c:pt>
                <c:pt idx="278">
                  <c:v>42354</c:v>
                </c:pt>
                <c:pt idx="279">
                  <c:v>42353</c:v>
                </c:pt>
                <c:pt idx="280">
                  <c:v>42352</c:v>
                </c:pt>
                <c:pt idx="281">
                  <c:v>42349</c:v>
                </c:pt>
                <c:pt idx="282">
                  <c:v>42348</c:v>
                </c:pt>
                <c:pt idx="283">
                  <c:v>42347</c:v>
                </c:pt>
                <c:pt idx="284">
                  <c:v>42346</c:v>
                </c:pt>
                <c:pt idx="285">
                  <c:v>42345</c:v>
                </c:pt>
                <c:pt idx="286">
                  <c:v>42342</c:v>
                </c:pt>
                <c:pt idx="287">
                  <c:v>42341</c:v>
                </c:pt>
                <c:pt idx="288">
                  <c:v>42340</c:v>
                </c:pt>
                <c:pt idx="289">
                  <c:v>42339</c:v>
                </c:pt>
                <c:pt idx="290">
                  <c:v>42338</c:v>
                </c:pt>
                <c:pt idx="291">
                  <c:v>42335</c:v>
                </c:pt>
                <c:pt idx="292">
                  <c:v>42334</c:v>
                </c:pt>
                <c:pt idx="293">
                  <c:v>42333</c:v>
                </c:pt>
                <c:pt idx="294">
                  <c:v>42332</c:v>
                </c:pt>
                <c:pt idx="295">
                  <c:v>42328</c:v>
                </c:pt>
                <c:pt idx="296">
                  <c:v>42327</c:v>
                </c:pt>
                <c:pt idx="297">
                  <c:v>42326</c:v>
                </c:pt>
                <c:pt idx="298">
                  <c:v>42325</c:v>
                </c:pt>
                <c:pt idx="299">
                  <c:v>42324</c:v>
                </c:pt>
                <c:pt idx="300">
                  <c:v>42321</c:v>
                </c:pt>
                <c:pt idx="301">
                  <c:v>42320</c:v>
                </c:pt>
                <c:pt idx="302">
                  <c:v>42319</c:v>
                </c:pt>
                <c:pt idx="303">
                  <c:v>42318</c:v>
                </c:pt>
                <c:pt idx="304">
                  <c:v>42317</c:v>
                </c:pt>
                <c:pt idx="305">
                  <c:v>42314</c:v>
                </c:pt>
                <c:pt idx="306">
                  <c:v>42313</c:v>
                </c:pt>
                <c:pt idx="307">
                  <c:v>42312</c:v>
                </c:pt>
                <c:pt idx="308">
                  <c:v>42310</c:v>
                </c:pt>
                <c:pt idx="309">
                  <c:v>42307</c:v>
                </c:pt>
                <c:pt idx="310">
                  <c:v>42306</c:v>
                </c:pt>
                <c:pt idx="311">
                  <c:v>42305</c:v>
                </c:pt>
                <c:pt idx="312">
                  <c:v>42304</c:v>
                </c:pt>
                <c:pt idx="313">
                  <c:v>42303</c:v>
                </c:pt>
                <c:pt idx="314">
                  <c:v>42300</c:v>
                </c:pt>
                <c:pt idx="315">
                  <c:v>42299</c:v>
                </c:pt>
                <c:pt idx="316">
                  <c:v>42298</c:v>
                </c:pt>
                <c:pt idx="317">
                  <c:v>42297</c:v>
                </c:pt>
                <c:pt idx="318">
                  <c:v>42296</c:v>
                </c:pt>
                <c:pt idx="319">
                  <c:v>42293</c:v>
                </c:pt>
                <c:pt idx="320">
                  <c:v>42292</c:v>
                </c:pt>
                <c:pt idx="321">
                  <c:v>42291</c:v>
                </c:pt>
                <c:pt idx="322">
                  <c:v>42290</c:v>
                </c:pt>
                <c:pt idx="323">
                  <c:v>42286</c:v>
                </c:pt>
                <c:pt idx="324">
                  <c:v>42285</c:v>
                </c:pt>
                <c:pt idx="325">
                  <c:v>42284</c:v>
                </c:pt>
                <c:pt idx="326">
                  <c:v>42283</c:v>
                </c:pt>
                <c:pt idx="327">
                  <c:v>42282</c:v>
                </c:pt>
                <c:pt idx="328">
                  <c:v>42279</c:v>
                </c:pt>
                <c:pt idx="329">
                  <c:v>42278</c:v>
                </c:pt>
                <c:pt idx="330">
                  <c:v>42277</c:v>
                </c:pt>
                <c:pt idx="331">
                  <c:v>42276</c:v>
                </c:pt>
                <c:pt idx="332">
                  <c:v>42275</c:v>
                </c:pt>
                <c:pt idx="333">
                  <c:v>42272</c:v>
                </c:pt>
                <c:pt idx="334">
                  <c:v>42271</c:v>
                </c:pt>
                <c:pt idx="335">
                  <c:v>42265</c:v>
                </c:pt>
                <c:pt idx="336">
                  <c:v>42264</c:v>
                </c:pt>
                <c:pt idx="337">
                  <c:v>42263</c:v>
                </c:pt>
                <c:pt idx="338">
                  <c:v>42262</c:v>
                </c:pt>
                <c:pt idx="339">
                  <c:v>42261</c:v>
                </c:pt>
                <c:pt idx="340">
                  <c:v>42258</c:v>
                </c:pt>
                <c:pt idx="341">
                  <c:v>42257</c:v>
                </c:pt>
                <c:pt idx="342">
                  <c:v>42256</c:v>
                </c:pt>
                <c:pt idx="343">
                  <c:v>42255</c:v>
                </c:pt>
                <c:pt idx="344">
                  <c:v>42254</c:v>
                </c:pt>
                <c:pt idx="345">
                  <c:v>42251</c:v>
                </c:pt>
                <c:pt idx="346">
                  <c:v>42250</c:v>
                </c:pt>
                <c:pt idx="347">
                  <c:v>42249</c:v>
                </c:pt>
                <c:pt idx="348">
                  <c:v>42248</c:v>
                </c:pt>
                <c:pt idx="349">
                  <c:v>42247</c:v>
                </c:pt>
                <c:pt idx="350">
                  <c:v>42244</c:v>
                </c:pt>
                <c:pt idx="351">
                  <c:v>42243</c:v>
                </c:pt>
                <c:pt idx="352">
                  <c:v>42242</c:v>
                </c:pt>
                <c:pt idx="353">
                  <c:v>42241</c:v>
                </c:pt>
                <c:pt idx="354">
                  <c:v>42240</c:v>
                </c:pt>
                <c:pt idx="355">
                  <c:v>42237</c:v>
                </c:pt>
                <c:pt idx="356">
                  <c:v>42236</c:v>
                </c:pt>
                <c:pt idx="357">
                  <c:v>42235</c:v>
                </c:pt>
                <c:pt idx="358">
                  <c:v>42234</c:v>
                </c:pt>
                <c:pt idx="359">
                  <c:v>42233</c:v>
                </c:pt>
                <c:pt idx="360">
                  <c:v>42230</c:v>
                </c:pt>
                <c:pt idx="361">
                  <c:v>42229</c:v>
                </c:pt>
                <c:pt idx="362">
                  <c:v>42228</c:v>
                </c:pt>
                <c:pt idx="363">
                  <c:v>42227</c:v>
                </c:pt>
                <c:pt idx="364">
                  <c:v>42226</c:v>
                </c:pt>
                <c:pt idx="365">
                  <c:v>42223</c:v>
                </c:pt>
                <c:pt idx="366">
                  <c:v>42222</c:v>
                </c:pt>
                <c:pt idx="367">
                  <c:v>42221</c:v>
                </c:pt>
                <c:pt idx="368">
                  <c:v>42220</c:v>
                </c:pt>
                <c:pt idx="369">
                  <c:v>42219</c:v>
                </c:pt>
                <c:pt idx="370">
                  <c:v>42216</c:v>
                </c:pt>
                <c:pt idx="371">
                  <c:v>42215</c:v>
                </c:pt>
                <c:pt idx="372">
                  <c:v>42214</c:v>
                </c:pt>
                <c:pt idx="373">
                  <c:v>42213</c:v>
                </c:pt>
                <c:pt idx="374">
                  <c:v>42212</c:v>
                </c:pt>
                <c:pt idx="375">
                  <c:v>42209</c:v>
                </c:pt>
                <c:pt idx="376">
                  <c:v>42208</c:v>
                </c:pt>
                <c:pt idx="377">
                  <c:v>42207</c:v>
                </c:pt>
                <c:pt idx="378">
                  <c:v>42206</c:v>
                </c:pt>
                <c:pt idx="379">
                  <c:v>42202</c:v>
                </c:pt>
                <c:pt idx="380">
                  <c:v>42201</c:v>
                </c:pt>
                <c:pt idx="381">
                  <c:v>42200</c:v>
                </c:pt>
                <c:pt idx="382">
                  <c:v>42199</c:v>
                </c:pt>
                <c:pt idx="383">
                  <c:v>42198</c:v>
                </c:pt>
                <c:pt idx="384">
                  <c:v>42195</c:v>
                </c:pt>
                <c:pt idx="385">
                  <c:v>42194</c:v>
                </c:pt>
                <c:pt idx="386">
                  <c:v>42193</c:v>
                </c:pt>
                <c:pt idx="387">
                  <c:v>42192</c:v>
                </c:pt>
                <c:pt idx="388">
                  <c:v>42191</c:v>
                </c:pt>
                <c:pt idx="389">
                  <c:v>42188</c:v>
                </c:pt>
                <c:pt idx="390">
                  <c:v>42187</c:v>
                </c:pt>
                <c:pt idx="391">
                  <c:v>42186</c:v>
                </c:pt>
                <c:pt idx="392">
                  <c:v>42185</c:v>
                </c:pt>
                <c:pt idx="393">
                  <c:v>42184</c:v>
                </c:pt>
                <c:pt idx="394">
                  <c:v>42181</c:v>
                </c:pt>
                <c:pt idx="395">
                  <c:v>42180</c:v>
                </c:pt>
                <c:pt idx="396">
                  <c:v>42179</c:v>
                </c:pt>
                <c:pt idx="397">
                  <c:v>42178</c:v>
                </c:pt>
                <c:pt idx="398">
                  <c:v>42177</c:v>
                </c:pt>
                <c:pt idx="399">
                  <c:v>42174</c:v>
                </c:pt>
                <c:pt idx="400">
                  <c:v>42173</c:v>
                </c:pt>
                <c:pt idx="401">
                  <c:v>42172</c:v>
                </c:pt>
                <c:pt idx="402">
                  <c:v>42171</c:v>
                </c:pt>
                <c:pt idx="403">
                  <c:v>42170</c:v>
                </c:pt>
                <c:pt idx="404">
                  <c:v>42167</c:v>
                </c:pt>
                <c:pt idx="405">
                  <c:v>42166</c:v>
                </c:pt>
                <c:pt idx="406">
                  <c:v>42165</c:v>
                </c:pt>
                <c:pt idx="407">
                  <c:v>42164</c:v>
                </c:pt>
                <c:pt idx="408">
                  <c:v>42163</c:v>
                </c:pt>
                <c:pt idx="409">
                  <c:v>42160</c:v>
                </c:pt>
                <c:pt idx="410">
                  <c:v>42159</c:v>
                </c:pt>
                <c:pt idx="411">
                  <c:v>42158</c:v>
                </c:pt>
                <c:pt idx="412">
                  <c:v>42157</c:v>
                </c:pt>
                <c:pt idx="413">
                  <c:v>42156</c:v>
                </c:pt>
                <c:pt idx="414">
                  <c:v>42153</c:v>
                </c:pt>
                <c:pt idx="415">
                  <c:v>42152</c:v>
                </c:pt>
                <c:pt idx="416">
                  <c:v>42151</c:v>
                </c:pt>
                <c:pt idx="417">
                  <c:v>42150</c:v>
                </c:pt>
                <c:pt idx="418">
                  <c:v>42149</c:v>
                </c:pt>
                <c:pt idx="419">
                  <c:v>42146</c:v>
                </c:pt>
                <c:pt idx="420">
                  <c:v>42145</c:v>
                </c:pt>
                <c:pt idx="421">
                  <c:v>42144</c:v>
                </c:pt>
                <c:pt idx="422">
                  <c:v>42143</c:v>
                </c:pt>
                <c:pt idx="423">
                  <c:v>42142</c:v>
                </c:pt>
                <c:pt idx="424">
                  <c:v>42139</c:v>
                </c:pt>
                <c:pt idx="425">
                  <c:v>42138</c:v>
                </c:pt>
                <c:pt idx="426">
                  <c:v>42137</c:v>
                </c:pt>
                <c:pt idx="427">
                  <c:v>42136</c:v>
                </c:pt>
                <c:pt idx="428">
                  <c:v>42135</c:v>
                </c:pt>
                <c:pt idx="429">
                  <c:v>42132</c:v>
                </c:pt>
                <c:pt idx="430">
                  <c:v>42131</c:v>
                </c:pt>
                <c:pt idx="431">
                  <c:v>42125</c:v>
                </c:pt>
                <c:pt idx="432">
                  <c:v>42124</c:v>
                </c:pt>
                <c:pt idx="433">
                  <c:v>42122</c:v>
                </c:pt>
                <c:pt idx="434">
                  <c:v>42121</c:v>
                </c:pt>
                <c:pt idx="435">
                  <c:v>42118</c:v>
                </c:pt>
                <c:pt idx="436">
                  <c:v>42117</c:v>
                </c:pt>
                <c:pt idx="437">
                  <c:v>42116</c:v>
                </c:pt>
                <c:pt idx="438">
                  <c:v>42115</c:v>
                </c:pt>
                <c:pt idx="439">
                  <c:v>42114</c:v>
                </c:pt>
                <c:pt idx="440">
                  <c:v>42111</c:v>
                </c:pt>
                <c:pt idx="441">
                  <c:v>42110</c:v>
                </c:pt>
                <c:pt idx="442">
                  <c:v>42109</c:v>
                </c:pt>
                <c:pt idx="443">
                  <c:v>42108</c:v>
                </c:pt>
                <c:pt idx="444">
                  <c:v>42107</c:v>
                </c:pt>
                <c:pt idx="445">
                  <c:v>42104</c:v>
                </c:pt>
                <c:pt idx="446">
                  <c:v>42103</c:v>
                </c:pt>
                <c:pt idx="447">
                  <c:v>42102</c:v>
                </c:pt>
                <c:pt idx="448">
                  <c:v>42101</c:v>
                </c:pt>
                <c:pt idx="449">
                  <c:v>42100</c:v>
                </c:pt>
                <c:pt idx="450">
                  <c:v>42097</c:v>
                </c:pt>
                <c:pt idx="451">
                  <c:v>42096</c:v>
                </c:pt>
                <c:pt idx="452">
                  <c:v>42095</c:v>
                </c:pt>
                <c:pt idx="453">
                  <c:v>42094</c:v>
                </c:pt>
                <c:pt idx="454">
                  <c:v>42093</c:v>
                </c:pt>
                <c:pt idx="455">
                  <c:v>42090</c:v>
                </c:pt>
                <c:pt idx="456">
                  <c:v>42089</c:v>
                </c:pt>
                <c:pt idx="457">
                  <c:v>42088</c:v>
                </c:pt>
                <c:pt idx="458">
                  <c:v>42087</c:v>
                </c:pt>
                <c:pt idx="459">
                  <c:v>42086</c:v>
                </c:pt>
                <c:pt idx="460">
                  <c:v>42083</c:v>
                </c:pt>
                <c:pt idx="461">
                  <c:v>42082</c:v>
                </c:pt>
                <c:pt idx="462">
                  <c:v>42081</c:v>
                </c:pt>
                <c:pt idx="463">
                  <c:v>42080</c:v>
                </c:pt>
                <c:pt idx="464">
                  <c:v>42079</c:v>
                </c:pt>
                <c:pt idx="465">
                  <c:v>42076</c:v>
                </c:pt>
                <c:pt idx="466">
                  <c:v>42075</c:v>
                </c:pt>
                <c:pt idx="467">
                  <c:v>42074</c:v>
                </c:pt>
                <c:pt idx="468">
                  <c:v>42073</c:v>
                </c:pt>
                <c:pt idx="469">
                  <c:v>42072</c:v>
                </c:pt>
                <c:pt idx="470">
                  <c:v>42069</c:v>
                </c:pt>
                <c:pt idx="471">
                  <c:v>42068</c:v>
                </c:pt>
                <c:pt idx="472">
                  <c:v>42067</c:v>
                </c:pt>
                <c:pt idx="473">
                  <c:v>42066</c:v>
                </c:pt>
                <c:pt idx="474">
                  <c:v>42065</c:v>
                </c:pt>
                <c:pt idx="475">
                  <c:v>42062</c:v>
                </c:pt>
                <c:pt idx="476">
                  <c:v>42061</c:v>
                </c:pt>
                <c:pt idx="477">
                  <c:v>42060</c:v>
                </c:pt>
                <c:pt idx="478">
                  <c:v>42059</c:v>
                </c:pt>
                <c:pt idx="479">
                  <c:v>42058</c:v>
                </c:pt>
                <c:pt idx="480">
                  <c:v>42055</c:v>
                </c:pt>
                <c:pt idx="481">
                  <c:v>42054</c:v>
                </c:pt>
                <c:pt idx="482">
                  <c:v>42053</c:v>
                </c:pt>
                <c:pt idx="483">
                  <c:v>42052</c:v>
                </c:pt>
                <c:pt idx="484">
                  <c:v>42051</c:v>
                </c:pt>
                <c:pt idx="485">
                  <c:v>42048</c:v>
                </c:pt>
                <c:pt idx="486">
                  <c:v>42047</c:v>
                </c:pt>
                <c:pt idx="487">
                  <c:v>42045</c:v>
                </c:pt>
                <c:pt idx="488">
                  <c:v>42044</c:v>
                </c:pt>
                <c:pt idx="489">
                  <c:v>42041</c:v>
                </c:pt>
                <c:pt idx="490">
                  <c:v>42040</c:v>
                </c:pt>
                <c:pt idx="491">
                  <c:v>42039</c:v>
                </c:pt>
                <c:pt idx="492">
                  <c:v>42038</c:v>
                </c:pt>
                <c:pt idx="493">
                  <c:v>42037</c:v>
                </c:pt>
                <c:pt idx="494">
                  <c:v>42034</c:v>
                </c:pt>
                <c:pt idx="495">
                  <c:v>42033</c:v>
                </c:pt>
                <c:pt idx="496">
                  <c:v>42032</c:v>
                </c:pt>
                <c:pt idx="497">
                  <c:v>42031</c:v>
                </c:pt>
                <c:pt idx="498">
                  <c:v>42030</c:v>
                </c:pt>
                <c:pt idx="499">
                  <c:v>42027</c:v>
                </c:pt>
                <c:pt idx="500">
                  <c:v>42026</c:v>
                </c:pt>
                <c:pt idx="501">
                  <c:v>42025</c:v>
                </c:pt>
                <c:pt idx="502">
                  <c:v>42024</c:v>
                </c:pt>
                <c:pt idx="503">
                  <c:v>42023</c:v>
                </c:pt>
                <c:pt idx="504">
                  <c:v>42020</c:v>
                </c:pt>
                <c:pt idx="505">
                  <c:v>42019</c:v>
                </c:pt>
                <c:pt idx="506">
                  <c:v>42018</c:v>
                </c:pt>
                <c:pt idx="507">
                  <c:v>42017</c:v>
                </c:pt>
                <c:pt idx="508">
                  <c:v>42013</c:v>
                </c:pt>
                <c:pt idx="509">
                  <c:v>42012</c:v>
                </c:pt>
                <c:pt idx="510">
                  <c:v>42011</c:v>
                </c:pt>
                <c:pt idx="511">
                  <c:v>42010</c:v>
                </c:pt>
                <c:pt idx="512">
                  <c:v>42009</c:v>
                </c:pt>
                <c:pt idx="513">
                  <c:v>42003</c:v>
                </c:pt>
                <c:pt idx="514">
                  <c:v>42002</c:v>
                </c:pt>
                <c:pt idx="515">
                  <c:v>41999</c:v>
                </c:pt>
                <c:pt idx="516">
                  <c:v>41998</c:v>
                </c:pt>
                <c:pt idx="517">
                  <c:v>41997</c:v>
                </c:pt>
                <c:pt idx="518">
                  <c:v>41995</c:v>
                </c:pt>
                <c:pt idx="519">
                  <c:v>41992</c:v>
                </c:pt>
                <c:pt idx="520">
                  <c:v>41991</c:v>
                </c:pt>
                <c:pt idx="521">
                  <c:v>41990</c:v>
                </c:pt>
                <c:pt idx="522">
                  <c:v>41989</c:v>
                </c:pt>
                <c:pt idx="523">
                  <c:v>41988</c:v>
                </c:pt>
                <c:pt idx="524">
                  <c:v>41985</c:v>
                </c:pt>
                <c:pt idx="525">
                  <c:v>41984</c:v>
                </c:pt>
                <c:pt idx="526">
                  <c:v>41983</c:v>
                </c:pt>
                <c:pt idx="527">
                  <c:v>41982</c:v>
                </c:pt>
                <c:pt idx="528">
                  <c:v>41981</c:v>
                </c:pt>
                <c:pt idx="529">
                  <c:v>41978</c:v>
                </c:pt>
                <c:pt idx="530">
                  <c:v>41977</c:v>
                </c:pt>
                <c:pt idx="531">
                  <c:v>41976</c:v>
                </c:pt>
                <c:pt idx="532">
                  <c:v>41975</c:v>
                </c:pt>
                <c:pt idx="533">
                  <c:v>41974</c:v>
                </c:pt>
                <c:pt idx="534">
                  <c:v>41971</c:v>
                </c:pt>
                <c:pt idx="535">
                  <c:v>41970</c:v>
                </c:pt>
                <c:pt idx="536">
                  <c:v>41969</c:v>
                </c:pt>
                <c:pt idx="537">
                  <c:v>41968</c:v>
                </c:pt>
                <c:pt idx="538">
                  <c:v>41964</c:v>
                </c:pt>
                <c:pt idx="539">
                  <c:v>41963</c:v>
                </c:pt>
                <c:pt idx="540">
                  <c:v>41962</c:v>
                </c:pt>
                <c:pt idx="541">
                  <c:v>41961</c:v>
                </c:pt>
                <c:pt idx="542">
                  <c:v>41960</c:v>
                </c:pt>
                <c:pt idx="543">
                  <c:v>41957</c:v>
                </c:pt>
                <c:pt idx="544">
                  <c:v>41956</c:v>
                </c:pt>
                <c:pt idx="545">
                  <c:v>41955</c:v>
                </c:pt>
                <c:pt idx="546">
                  <c:v>41954</c:v>
                </c:pt>
                <c:pt idx="547">
                  <c:v>41953</c:v>
                </c:pt>
                <c:pt idx="548">
                  <c:v>41950</c:v>
                </c:pt>
                <c:pt idx="549">
                  <c:v>41949</c:v>
                </c:pt>
                <c:pt idx="550">
                  <c:v>41948</c:v>
                </c:pt>
                <c:pt idx="551">
                  <c:v>41947</c:v>
                </c:pt>
                <c:pt idx="552">
                  <c:v>41943</c:v>
                </c:pt>
                <c:pt idx="553">
                  <c:v>41942</c:v>
                </c:pt>
                <c:pt idx="554">
                  <c:v>41941</c:v>
                </c:pt>
                <c:pt idx="555">
                  <c:v>41940</c:v>
                </c:pt>
                <c:pt idx="556">
                  <c:v>41939</c:v>
                </c:pt>
                <c:pt idx="557">
                  <c:v>41936</c:v>
                </c:pt>
                <c:pt idx="558">
                  <c:v>41935</c:v>
                </c:pt>
                <c:pt idx="559">
                  <c:v>41934</c:v>
                </c:pt>
                <c:pt idx="560">
                  <c:v>41933</c:v>
                </c:pt>
                <c:pt idx="561">
                  <c:v>41932</c:v>
                </c:pt>
                <c:pt idx="562">
                  <c:v>41929</c:v>
                </c:pt>
                <c:pt idx="563">
                  <c:v>41928</c:v>
                </c:pt>
                <c:pt idx="564">
                  <c:v>41927</c:v>
                </c:pt>
                <c:pt idx="565">
                  <c:v>41926</c:v>
                </c:pt>
                <c:pt idx="566">
                  <c:v>41922</c:v>
                </c:pt>
                <c:pt idx="567">
                  <c:v>41921</c:v>
                </c:pt>
                <c:pt idx="568">
                  <c:v>41920</c:v>
                </c:pt>
                <c:pt idx="569">
                  <c:v>41919</c:v>
                </c:pt>
                <c:pt idx="570">
                  <c:v>41918</c:v>
                </c:pt>
                <c:pt idx="571">
                  <c:v>41915</c:v>
                </c:pt>
                <c:pt idx="572">
                  <c:v>41914</c:v>
                </c:pt>
                <c:pt idx="573">
                  <c:v>41913</c:v>
                </c:pt>
                <c:pt idx="574">
                  <c:v>41912</c:v>
                </c:pt>
                <c:pt idx="575">
                  <c:v>41911</c:v>
                </c:pt>
                <c:pt idx="576">
                  <c:v>41908</c:v>
                </c:pt>
                <c:pt idx="577">
                  <c:v>41907</c:v>
                </c:pt>
                <c:pt idx="578">
                  <c:v>41906</c:v>
                </c:pt>
                <c:pt idx="579">
                  <c:v>41904</c:v>
                </c:pt>
                <c:pt idx="580">
                  <c:v>41901</c:v>
                </c:pt>
                <c:pt idx="581">
                  <c:v>41900</c:v>
                </c:pt>
                <c:pt idx="582">
                  <c:v>41899</c:v>
                </c:pt>
                <c:pt idx="583">
                  <c:v>41898</c:v>
                </c:pt>
                <c:pt idx="584">
                  <c:v>41894</c:v>
                </c:pt>
                <c:pt idx="585">
                  <c:v>41893</c:v>
                </c:pt>
                <c:pt idx="586">
                  <c:v>41892</c:v>
                </c:pt>
                <c:pt idx="587">
                  <c:v>41891</c:v>
                </c:pt>
                <c:pt idx="588">
                  <c:v>41890</c:v>
                </c:pt>
                <c:pt idx="589">
                  <c:v>41887</c:v>
                </c:pt>
                <c:pt idx="590">
                  <c:v>41886</c:v>
                </c:pt>
                <c:pt idx="591">
                  <c:v>41885</c:v>
                </c:pt>
                <c:pt idx="592">
                  <c:v>41884</c:v>
                </c:pt>
                <c:pt idx="593">
                  <c:v>41883</c:v>
                </c:pt>
                <c:pt idx="594">
                  <c:v>41880</c:v>
                </c:pt>
                <c:pt idx="595">
                  <c:v>41879</c:v>
                </c:pt>
                <c:pt idx="596">
                  <c:v>41878</c:v>
                </c:pt>
                <c:pt idx="597">
                  <c:v>41877</c:v>
                </c:pt>
                <c:pt idx="598">
                  <c:v>41876</c:v>
                </c:pt>
                <c:pt idx="599">
                  <c:v>41873</c:v>
                </c:pt>
                <c:pt idx="600">
                  <c:v>41872</c:v>
                </c:pt>
                <c:pt idx="601">
                  <c:v>41871</c:v>
                </c:pt>
                <c:pt idx="602">
                  <c:v>41870</c:v>
                </c:pt>
                <c:pt idx="603">
                  <c:v>41869</c:v>
                </c:pt>
                <c:pt idx="604">
                  <c:v>41866</c:v>
                </c:pt>
                <c:pt idx="605">
                  <c:v>41865</c:v>
                </c:pt>
                <c:pt idx="606">
                  <c:v>41864</c:v>
                </c:pt>
                <c:pt idx="607">
                  <c:v>41863</c:v>
                </c:pt>
                <c:pt idx="608">
                  <c:v>41862</c:v>
                </c:pt>
                <c:pt idx="609">
                  <c:v>41859</c:v>
                </c:pt>
                <c:pt idx="610">
                  <c:v>41858</c:v>
                </c:pt>
                <c:pt idx="611">
                  <c:v>41857</c:v>
                </c:pt>
                <c:pt idx="612">
                  <c:v>41856</c:v>
                </c:pt>
                <c:pt idx="613">
                  <c:v>41855</c:v>
                </c:pt>
                <c:pt idx="614">
                  <c:v>41852</c:v>
                </c:pt>
                <c:pt idx="615">
                  <c:v>41851</c:v>
                </c:pt>
                <c:pt idx="616">
                  <c:v>41850</c:v>
                </c:pt>
                <c:pt idx="617">
                  <c:v>41849</c:v>
                </c:pt>
                <c:pt idx="618">
                  <c:v>41848</c:v>
                </c:pt>
                <c:pt idx="619">
                  <c:v>41845</c:v>
                </c:pt>
                <c:pt idx="620">
                  <c:v>41844</c:v>
                </c:pt>
                <c:pt idx="621">
                  <c:v>41843</c:v>
                </c:pt>
                <c:pt idx="622">
                  <c:v>41842</c:v>
                </c:pt>
                <c:pt idx="623">
                  <c:v>41838</c:v>
                </c:pt>
                <c:pt idx="624">
                  <c:v>41837</c:v>
                </c:pt>
                <c:pt idx="625">
                  <c:v>41836</c:v>
                </c:pt>
                <c:pt idx="626">
                  <c:v>41835</c:v>
                </c:pt>
                <c:pt idx="627">
                  <c:v>41834</c:v>
                </c:pt>
                <c:pt idx="628">
                  <c:v>41831</c:v>
                </c:pt>
                <c:pt idx="629">
                  <c:v>41830</c:v>
                </c:pt>
                <c:pt idx="630">
                  <c:v>41829</c:v>
                </c:pt>
                <c:pt idx="631">
                  <c:v>41828</c:v>
                </c:pt>
                <c:pt idx="632">
                  <c:v>41827</c:v>
                </c:pt>
                <c:pt idx="633">
                  <c:v>41824</c:v>
                </c:pt>
                <c:pt idx="634">
                  <c:v>41823</c:v>
                </c:pt>
                <c:pt idx="635">
                  <c:v>41822</c:v>
                </c:pt>
                <c:pt idx="636">
                  <c:v>41821</c:v>
                </c:pt>
                <c:pt idx="637">
                  <c:v>41820</c:v>
                </c:pt>
                <c:pt idx="638">
                  <c:v>41817</c:v>
                </c:pt>
                <c:pt idx="639">
                  <c:v>41816</c:v>
                </c:pt>
                <c:pt idx="640">
                  <c:v>41815</c:v>
                </c:pt>
                <c:pt idx="641">
                  <c:v>41814</c:v>
                </c:pt>
                <c:pt idx="642">
                  <c:v>41813</c:v>
                </c:pt>
                <c:pt idx="643">
                  <c:v>41810</c:v>
                </c:pt>
                <c:pt idx="644">
                  <c:v>41809</c:v>
                </c:pt>
                <c:pt idx="645">
                  <c:v>41808</c:v>
                </c:pt>
                <c:pt idx="646">
                  <c:v>41807</c:v>
                </c:pt>
                <c:pt idx="647">
                  <c:v>41806</c:v>
                </c:pt>
                <c:pt idx="648">
                  <c:v>41803</c:v>
                </c:pt>
                <c:pt idx="649">
                  <c:v>41802</c:v>
                </c:pt>
                <c:pt idx="650">
                  <c:v>41801</c:v>
                </c:pt>
                <c:pt idx="651">
                  <c:v>41800</c:v>
                </c:pt>
                <c:pt idx="652">
                  <c:v>41799</c:v>
                </c:pt>
                <c:pt idx="653">
                  <c:v>41796</c:v>
                </c:pt>
                <c:pt idx="654">
                  <c:v>41795</c:v>
                </c:pt>
                <c:pt idx="655">
                  <c:v>41794</c:v>
                </c:pt>
                <c:pt idx="656">
                  <c:v>41793</c:v>
                </c:pt>
                <c:pt idx="657">
                  <c:v>41792</c:v>
                </c:pt>
                <c:pt idx="658">
                  <c:v>41789</c:v>
                </c:pt>
                <c:pt idx="659">
                  <c:v>41788</c:v>
                </c:pt>
                <c:pt idx="660">
                  <c:v>41787</c:v>
                </c:pt>
                <c:pt idx="661">
                  <c:v>41786</c:v>
                </c:pt>
                <c:pt idx="662">
                  <c:v>41785</c:v>
                </c:pt>
                <c:pt idx="663">
                  <c:v>41782</c:v>
                </c:pt>
                <c:pt idx="664">
                  <c:v>41781</c:v>
                </c:pt>
                <c:pt idx="665">
                  <c:v>41780</c:v>
                </c:pt>
                <c:pt idx="666">
                  <c:v>41779</c:v>
                </c:pt>
                <c:pt idx="667">
                  <c:v>41778</c:v>
                </c:pt>
                <c:pt idx="668">
                  <c:v>41775</c:v>
                </c:pt>
                <c:pt idx="669">
                  <c:v>41774</c:v>
                </c:pt>
                <c:pt idx="670">
                  <c:v>41773</c:v>
                </c:pt>
                <c:pt idx="671">
                  <c:v>41772</c:v>
                </c:pt>
                <c:pt idx="672">
                  <c:v>41771</c:v>
                </c:pt>
                <c:pt idx="673">
                  <c:v>41768</c:v>
                </c:pt>
                <c:pt idx="674">
                  <c:v>41767</c:v>
                </c:pt>
                <c:pt idx="675">
                  <c:v>41766</c:v>
                </c:pt>
                <c:pt idx="676">
                  <c:v>41761</c:v>
                </c:pt>
                <c:pt idx="677">
                  <c:v>41760</c:v>
                </c:pt>
                <c:pt idx="678">
                  <c:v>41759</c:v>
                </c:pt>
                <c:pt idx="679">
                  <c:v>41757</c:v>
                </c:pt>
                <c:pt idx="680">
                  <c:v>41754</c:v>
                </c:pt>
                <c:pt idx="681">
                  <c:v>41753</c:v>
                </c:pt>
                <c:pt idx="682">
                  <c:v>41752</c:v>
                </c:pt>
                <c:pt idx="683">
                  <c:v>41751</c:v>
                </c:pt>
                <c:pt idx="684">
                  <c:v>41750</c:v>
                </c:pt>
                <c:pt idx="685">
                  <c:v>41747</c:v>
                </c:pt>
                <c:pt idx="686">
                  <c:v>41746</c:v>
                </c:pt>
                <c:pt idx="687">
                  <c:v>41745</c:v>
                </c:pt>
                <c:pt idx="688">
                  <c:v>41744</c:v>
                </c:pt>
                <c:pt idx="689">
                  <c:v>41743</c:v>
                </c:pt>
                <c:pt idx="690">
                  <c:v>41740</c:v>
                </c:pt>
                <c:pt idx="691">
                  <c:v>41739</c:v>
                </c:pt>
                <c:pt idx="692">
                  <c:v>41738</c:v>
                </c:pt>
                <c:pt idx="693">
                  <c:v>41737</c:v>
                </c:pt>
                <c:pt idx="694">
                  <c:v>41736</c:v>
                </c:pt>
                <c:pt idx="695">
                  <c:v>41733</c:v>
                </c:pt>
                <c:pt idx="696">
                  <c:v>41732</c:v>
                </c:pt>
                <c:pt idx="697">
                  <c:v>41731</c:v>
                </c:pt>
                <c:pt idx="698">
                  <c:v>41730</c:v>
                </c:pt>
                <c:pt idx="699">
                  <c:v>41729</c:v>
                </c:pt>
                <c:pt idx="700">
                  <c:v>41726</c:v>
                </c:pt>
                <c:pt idx="701">
                  <c:v>41725</c:v>
                </c:pt>
                <c:pt idx="702">
                  <c:v>41724</c:v>
                </c:pt>
                <c:pt idx="703">
                  <c:v>41723</c:v>
                </c:pt>
                <c:pt idx="704">
                  <c:v>41722</c:v>
                </c:pt>
                <c:pt idx="705">
                  <c:v>41718</c:v>
                </c:pt>
                <c:pt idx="706">
                  <c:v>41717</c:v>
                </c:pt>
                <c:pt idx="707">
                  <c:v>41716</c:v>
                </c:pt>
                <c:pt idx="708">
                  <c:v>41715</c:v>
                </c:pt>
                <c:pt idx="709">
                  <c:v>41712</c:v>
                </c:pt>
                <c:pt idx="710">
                  <c:v>41711</c:v>
                </c:pt>
                <c:pt idx="711">
                  <c:v>41710</c:v>
                </c:pt>
                <c:pt idx="712">
                  <c:v>41709</c:v>
                </c:pt>
                <c:pt idx="713">
                  <c:v>41708</c:v>
                </c:pt>
                <c:pt idx="714">
                  <c:v>41705</c:v>
                </c:pt>
                <c:pt idx="715">
                  <c:v>41704</c:v>
                </c:pt>
                <c:pt idx="716">
                  <c:v>41703</c:v>
                </c:pt>
                <c:pt idx="717">
                  <c:v>41702</c:v>
                </c:pt>
                <c:pt idx="718">
                  <c:v>41701</c:v>
                </c:pt>
                <c:pt idx="719">
                  <c:v>41698</c:v>
                </c:pt>
                <c:pt idx="720">
                  <c:v>41697</c:v>
                </c:pt>
                <c:pt idx="721">
                  <c:v>41696</c:v>
                </c:pt>
                <c:pt idx="722">
                  <c:v>41695</c:v>
                </c:pt>
                <c:pt idx="723">
                  <c:v>41694</c:v>
                </c:pt>
                <c:pt idx="724">
                  <c:v>41691</c:v>
                </c:pt>
                <c:pt idx="725">
                  <c:v>41690</c:v>
                </c:pt>
                <c:pt idx="726">
                  <c:v>41689</c:v>
                </c:pt>
                <c:pt idx="727">
                  <c:v>41688</c:v>
                </c:pt>
                <c:pt idx="728">
                  <c:v>41687</c:v>
                </c:pt>
                <c:pt idx="729">
                  <c:v>41684</c:v>
                </c:pt>
                <c:pt idx="730">
                  <c:v>41683</c:v>
                </c:pt>
                <c:pt idx="731">
                  <c:v>41682</c:v>
                </c:pt>
                <c:pt idx="732">
                  <c:v>41680</c:v>
                </c:pt>
              </c:numCache>
            </c:numRef>
          </c:cat>
          <c:val>
            <c:numRef>
              <c:f>現物!$V$26:$V$758</c:f>
              <c:numCache>
                <c:formatCode>#,##0"円"</c:formatCode>
                <c:ptCount val="733"/>
                <c:pt idx="0">
                  <c:v>174400.00000000055</c:v>
                </c:pt>
                <c:pt idx="1">
                  <c:v>174400.00000000055</c:v>
                </c:pt>
                <c:pt idx="2">
                  <c:v>174400.00000000055</c:v>
                </c:pt>
                <c:pt idx="3">
                  <c:v>174400.00000000055</c:v>
                </c:pt>
                <c:pt idx="4">
                  <c:v>169000.00000000058</c:v>
                </c:pt>
                <c:pt idx="5">
                  <c:v>165800.00000000058</c:v>
                </c:pt>
                <c:pt idx="6">
                  <c:v>157400.00000000058</c:v>
                </c:pt>
                <c:pt idx="7">
                  <c:v>157400.00000000058</c:v>
                </c:pt>
                <c:pt idx="8">
                  <c:v>157400.00000000058</c:v>
                </c:pt>
                <c:pt idx="9">
                  <c:v>157400.00000000058</c:v>
                </c:pt>
                <c:pt idx="10">
                  <c:v>159000.00000000055</c:v>
                </c:pt>
                <c:pt idx="11">
                  <c:v>148400.00000000064</c:v>
                </c:pt>
                <c:pt idx="12">
                  <c:v>148400.00000000064</c:v>
                </c:pt>
                <c:pt idx="13">
                  <c:v>148400.00000000064</c:v>
                </c:pt>
                <c:pt idx="14">
                  <c:v>157000.00000000055</c:v>
                </c:pt>
                <c:pt idx="15">
                  <c:v>155000.00000000058</c:v>
                </c:pt>
                <c:pt idx="16">
                  <c:v>155000.00000000058</c:v>
                </c:pt>
                <c:pt idx="17">
                  <c:v>155000.00000000058</c:v>
                </c:pt>
                <c:pt idx="18">
                  <c:v>157200.00000000055</c:v>
                </c:pt>
                <c:pt idx="19">
                  <c:v>157200.00000000055</c:v>
                </c:pt>
                <c:pt idx="20">
                  <c:v>164200.00000000052</c:v>
                </c:pt>
                <c:pt idx="21">
                  <c:v>159600.00000000049</c:v>
                </c:pt>
                <c:pt idx="22">
                  <c:v>159600.00000000049</c:v>
                </c:pt>
                <c:pt idx="23">
                  <c:v>159600.00000000049</c:v>
                </c:pt>
                <c:pt idx="24">
                  <c:v>171400.00000000044</c:v>
                </c:pt>
                <c:pt idx="25">
                  <c:v>172600.00000000049</c:v>
                </c:pt>
                <c:pt idx="26">
                  <c:v>172600.00000000049</c:v>
                </c:pt>
                <c:pt idx="27">
                  <c:v>172600.00000000049</c:v>
                </c:pt>
                <c:pt idx="28">
                  <c:v>174200.00000000047</c:v>
                </c:pt>
                <c:pt idx="29">
                  <c:v>169600.00000000049</c:v>
                </c:pt>
                <c:pt idx="30">
                  <c:v>169600.00000000049</c:v>
                </c:pt>
                <c:pt idx="31">
                  <c:v>169200.00000000044</c:v>
                </c:pt>
                <c:pt idx="32">
                  <c:v>166200.00000000047</c:v>
                </c:pt>
                <c:pt idx="33">
                  <c:v>166200.00000000047</c:v>
                </c:pt>
                <c:pt idx="34">
                  <c:v>166200.00000000047</c:v>
                </c:pt>
                <c:pt idx="35">
                  <c:v>166200.00000000047</c:v>
                </c:pt>
                <c:pt idx="36">
                  <c:v>166200.00000000047</c:v>
                </c:pt>
                <c:pt idx="37">
                  <c:v>166200.00000000047</c:v>
                </c:pt>
                <c:pt idx="38">
                  <c:v>166200.00000000047</c:v>
                </c:pt>
                <c:pt idx="39">
                  <c:v>166200.00000000047</c:v>
                </c:pt>
                <c:pt idx="40">
                  <c:v>166200.00000000047</c:v>
                </c:pt>
                <c:pt idx="41">
                  <c:v>166200.00000000047</c:v>
                </c:pt>
                <c:pt idx="42">
                  <c:v>166200.00000000047</c:v>
                </c:pt>
                <c:pt idx="43">
                  <c:v>166200.00000000047</c:v>
                </c:pt>
                <c:pt idx="44">
                  <c:v>166200.00000000047</c:v>
                </c:pt>
                <c:pt idx="45">
                  <c:v>166200.00000000047</c:v>
                </c:pt>
                <c:pt idx="46">
                  <c:v>166200.00000000047</c:v>
                </c:pt>
                <c:pt idx="47">
                  <c:v>166200.00000000047</c:v>
                </c:pt>
                <c:pt idx="48">
                  <c:v>174400.00000000044</c:v>
                </c:pt>
                <c:pt idx="49">
                  <c:v>174400.00000000044</c:v>
                </c:pt>
                <c:pt idx="50">
                  <c:v>174400.00000000044</c:v>
                </c:pt>
                <c:pt idx="51">
                  <c:v>174600.00000000049</c:v>
                </c:pt>
                <c:pt idx="52">
                  <c:v>174600.00000000049</c:v>
                </c:pt>
                <c:pt idx="53">
                  <c:v>174600.00000000049</c:v>
                </c:pt>
                <c:pt idx="54">
                  <c:v>174600.00000000049</c:v>
                </c:pt>
                <c:pt idx="55">
                  <c:v>174600.00000000049</c:v>
                </c:pt>
                <c:pt idx="56">
                  <c:v>174600.00000000049</c:v>
                </c:pt>
                <c:pt idx="57">
                  <c:v>174600.00000000049</c:v>
                </c:pt>
                <c:pt idx="58">
                  <c:v>174600.00000000049</c:v>
                </c:pt>
                <c:pt idx="59">
                  <c:v>174600.00000000049</c:v>
                </c:pt>
                <c:pt idx="60">
                  <c:v>174600.00000000049</c:v>
                </c:pt>
                <c:pt idx="61">
                  <c:v>174600.00000000049</c:v>
                </c:pt>
                <c:pt idx="62">
                  <c:v>180800.00000000047</c:v>
                </c:pt>
                <c:pt idx="63">
                  <c:v>177200.00000000052</c:v>
                </c:pt>
                <c:pt idx="64">
                  <c:v>177200.00000000052</c:v>
                </c:pt>
                <c:pt idx="65">
                  <c:v>177200.00000000052</c:v>
                </c:pt>
                <c:pt idx="66">
                  <c:v>177200.00000000052</c:v>
                </c:pt>
                <c:pt idx="67">
                  <c:v>177200.00000000052</c:v>
                </c:pt>
                <c:pt idx="68">
                  <c:v>179800.00000000052</c:v>
                </c:pt>
                <c:pt idx="69">
                  <c:v>179800.00000000052</c:v>
                </c:pt>
                <c:pt idx="70">
                  <c:v>182800.00000000052</c:v>
                </c:pt>
                <c:pt idx="71">
                  <c:v>182800.00000000052</c:v>
                </c:pt>
                <c:pt idx="72">
                  <c:v>182800.00000000052</c:v>
                </c:pt>
                <c:pt idx="73">
                  <c:v>182800.00000000052</c:v>
                </c:pt>
                <c:pt idx="74">
                  <c:v>184200.00000000049</c:v>
                </c:pt>
                <c:pt idx="75">
                  <c:v>184200.00000000049</c:v>
                </c:pt>
                <c:pt idx="76">
                  <c:v>185000.00000000044</c:v>
                </c:pt>
                <c:pt idx="77">
                  <c:v>185000.00000000044</c:v>
                </c:pt>
                <c:pt idx="78">
                  <c:v>184600.00000000047</c:v>
                </c:pt>
                <c:pt idx="79">
                  <c:v>184600.00000000047</c:v>
                </c:pt>
                <c:pt idx="80">
                  <c:v>183000.00000000052</c:v>
                </c:pt>
                <c:pt idx="81">
                  <c:v>183000.00000000052</c:v>
                </c:pt>
                <c:pt idx="82">
                  <c:v>183000.00000000052</c:v>
                </c:pt>
                <c:pt idx="83">
                  <c:v>183000.00000000052</c:v>
                </c:pt>
                <c:pt idx="84">
                  <c:v>183000.00000000052</c:v>
                </c:pt>
                <c:pt idx="85">
                  <c:v>183200.00000000049</c:v>
                </c:pt>
                <c:pt idx="86">
                  <c:v>183200.00000000049</c:v>
                </c:pt>
                <c:pt idx="87">
                  <c:v>185400.00000000049</c:v>
                </c:pt>
                <c:pt idx="88">
                  <c:v>171600.00000000055</c:v>
                </c:pt>
                <c:pt idx="89">
                  <c:v>167600.00000000058</c:v>
                </c:pt>
                <c:pt idx="90">
                  <c:v>167600.00000000058</c:v>
                </c:pt>
                <c:pt idx="91">
                  <c:v>167600.00000000058</c:v>
                </c:pt>
                <c:pt idx="92">
                  <c:v>167600.00000000058</c:v>
                </c:pt>
                <c:pt idx="93">
                  <c:v>167600.00000000058</c:v>
                </c:pt>
                <c:pt idx="94">
                  <c:v>173400.00000000055</c:v>
                </c:pt>
                <c:pt idx="95">
                  <c:v>167800.00000000058</c:v>
                </c:pt>
                <c:pt idx="96">
                  <c:v>164200.00000000058</c:v>
                </c:pt>
                <c:pt idx="97">
                  <c:v>158400.00000000058</c:v>
                </c:pt>
                <c:pt idx="98">
                  <c:v>158400.00000000058</c:v>
                </c:pt>
                <c:pt idx="99">
                  <c:v>159600.00000000055</c:v>
                </c:pt>
                <c:pt idx="100">
                  <c:v>157000.00000000055</c:v>
                </c:pt>
                <c:pt idx="101">
                  <c:v>157000.00000000055</c:v>
                </c:pt>
                <c:pt idx="102">
                  <c:v>157000.00000000055</c:v>
                </c:pt>
                <c:pt idx="103">
                  <c:v>158600.00000000049</c:v>
                </c:pt>
                <c:pt idx="104">
                  <c:v>158600.00000000049</c:v>
                </c:pt>
                <c:pt idx="105">
                  <c:v>158600.00000000049</c:v>
                </c:pt>
                <c:pt idx="106">
                  <c:v>158600.00000000049</c:v>
                </c:pt>
                <c:pt idx="107">
                  <c:v>158600.00000000049</c:v>
                </c:pt>
                <c:pt idx="108">
                  <c:v>158600.00000000049</c:v>
                </c:pt>
                <c:pt idx="109">
                  <c:v>156200.00000000055</c:v>
                </c:pt>
                <c:pt idx="110">
                  <c:v>156200.00000000055</c:v>
                </c:pt>
                <c:pt idx="111">
                  <c:v>156200.00000000055</c:v>
                </c:pt>
                <c:pt idx="112">
                  <c:v>154800.00000000058</c:v>
                </c:pt>
                <c:pt idx="113">
                  <c:v>154800.00000000058</c:v>
                </c:pt>
                <c:pt idx="114">
                  <c:v>154800.00000000058</c:v>
                </c:pt>
                <c:pt idx="115">
                  <c:v>154800.00000000058</c:v>
                </c:pt>
                <c:pt idx="116">
                  <c:v>164800.00000000058</c:v>
                </c:pt>
                <c:pt idx="117">
                  <c:v>164800.00000000058</c:v>
                </c:pt>
                <c:pt idx="118">
                  <c:v>164800.00000000058</c:v>
                </c:pt>
                <c:pt idx="119">
                  <c:v>164400.00000000052</c:v>
                </c:pt>
                <c:pt idx="120">
                  <c:v>164400.00000000052</c:v>
                </c:pt>
                <c:pt idx="121">
                  <c:v>164400.00000000052</c:v>
                </c:pt>
                <c:pt idx="122">
                  <c:v>164400.00000000052</c:v>
                </c:pt>
                <c:pt idx="123">
                  <c:v>164400.00000000052</c:v>
                </c:pt>
                <c:pt idx="124">
                  <c:v>169400.00000000049</c:v>
                </c:pt>
                <c:pt idx="125">
                  <c:v>169400.00000000049</c:v>
                </c:pt>
                <c:pt idx="126">
                  <c:v>169400.00000000049</c:v>
                </c:pt>
                <c:pt idx="127">
                  <c:v>169400.00000000049</c:v>
                </c:pt>
                <c:pt idx="128">
                  <c:v>187400.00000000049</c:v>
                </c:pt>
                <c:pt idx="129">
                  <c:v>187400.00000000049</c:v>
                </c:pt>
                <c:pt idx="130">
                  <c:v>189400.00000000052</c:v>
                </c:pt>
                <c:pt idx="131">
                  <c:v>189400.00000000052</c:v>
                </c:pt>
                <c:pt idx="132">
                  <c:v>186600.00000000049</c:v>
                </c:pt>
                <c:pt idx="133">
                  <c:v>186600.00000000049</c:v>
                </c:pt>
                <c:pt idx="134">
                  <c:v>189600.00000000052</c:v>
                </c:pt>
                <c:pt idx="135">
                  <c:v>189600.00000000052</c:v>
                </c:pt>
                <c:pt idx="136">
                  <c:v>189600.00000000052</c:v>
                </c:pt>
                <c:pt idx="137">
                  <c:v>189600.00000000052</c:v>
                </c:pt>
                <c:pt idx="138">
                  <c:v>189600.00000000052</c:v>
                </c:pt>
                <c:pt idx="139">
                  <c:v>189600.00000000052</c:v>
                </c:pt>
                <c:pt idx="140">
                  <c:v>189600.00000000052</c:v>
                </c:pt>
                <c:pt idx="141">
                  <c:v>198200.00000000055</c:v>
                </c:pt>
                <c:pt idx="142">
                  <c:v>198200.00000000055</c:v>
                </c:pt>
                <c:pt idx="143">
                  <c:v>199400.00000000055</c:v>
                </c:pt>
                <c:pt idx="144">
                  <c:v>199400.00000000055</c:v>
                </c:pt>
                <c:pt idx="145">
                  <c:v>200600.00000000052</c:v>
                </c:pt>
                <c:pt idx="146">
                  <c:v>196800.00000000055</c:v>
                </c:pt>
                <c:pt idx="147">
                  <c:v>196800.00000000055</c:v>
                </c:pt>
                <c:pt idx="148">
                  <c:v>196800.00000000055</c:v>
                </c:pt>
                <c:pt idx="149">
                  <c:v>202200.00000000052</c:v>
                </c:pt>
                <c:pt idx="150">
                  <c:v>196600.00000000049</c:v>
                </c:pt>
                <c:pt idx="151">
                  <c:v>196600.00000000049</c:v>
                </c:pt>
                <c:pt idx="152">
                  <c:v>196600.00000000049</c:v>
                </c:pt>
                <c:pt idx="153">
                  <c:v>196600.00000000049</c:v>
                </c:pt>
                <c:pt idx="154">
                  <c:v>194600.00000000047</c:v>
                </c:pt>
                <c:pt idx="155">
                  <c:v>194600.00000000047</c:v>
                </c:pt>
                <c:pt idx="156">
                  <c:v>194600.00000000047</c:v>
                </c:pt>
                <c:pt idx="157">
                  <c:v>194600.00000000047</c:v>
                </c:pt>
                <c:pt idx="158">
                  <c:v>194600.00000000047</c:v>
                </c:pt>
                <c:pt idx="159">
                  <c:v>196200.00000000049</c:v>
                </c:pt>
                <c:pt idx="160">
                  <c:v>192200.00000000044</c:v>
                </c:pt>
                <c:pt idx="161">
                  <c:v>182600.00000000041</c:v>
                </c:pt>
                <c:pt idx="162">
                  <c:v>179000.00000000047</c:v>
                </c:pt>
                <c:pt idx="163">
                  <c:v>179000.00000000047</c:v>
                </c:pt>
                <c:pt idx="164">
                  <c:v>179000.00000000047</c:v>
                </c:pt>
                <c:pt idx="165">
                  <c:v>182800.00000000047</c:v>
                </c:pt>
                <c:pt idx="166">
                  <c:v>182800.00000000047</c:v>
                </c:pt>
                <c:pt idx="167">
                  <c:v>184200.00000000044</c:v>
                </c:pt>
                <c:pt idx="168">
                  <c:v>184200.00000000044</c:v>
                </c:pt>
                <c:pt idx="169">
                  <c:v>184200.00000000044</c:v>
                </c:pt>
                <c:pt idx="170">
                  <c:v>184200.00000000044</c:v>
                </c:pt>
                <c:pt idx="171">
                  <c:v>184200.00000000044</c:v>
                </c:pt>
                <c:pt idx="172">
                  <c:v>184200.00000000044</c:v>
                </c:pt>
                <c:pt idx="173">
                  <c:v>184200.00000000044</c:v>
                </c:pt>
                <c:pt idx="174">
                  <c:v>184200.00000000044</c:v>
                </c:pt>
                <c:pt idx="175">
                  <c:v>180400.00000000044</c:v>
                </c:pt>
                <c:pt idx="176">
                  <c:v>180400.00000000044</c:v>
                </c:pt>
                <c:pt idx="177">
                  <c:v>180400.00000000044</c:v>
                </c:pt>
                <c:pt idx="178">
                  <c:v>180400.00000000044</c:v>
                </c:pt>
                <c:pt idx="179">
                  <c:v>180400.00000000044</c:v>
                </c:pt>
                <c:pt idx="180">
                  <c:v>183000.00000000041</c:v>
                </c:pt>
                <c:pt idx="181">
                  <c:v>183000.00000000041</c:v>
                </c:pt>
                <c:pt idx="182">
                  <c:v>177200.00000000041</c:v>
                </c:pt>
                <c:pt idx="183">
                  <c:v>177200.00000000041</c:v>
                </c:pt>
                <c:pt idx="184">
                  <c:v>177200.00000000041</c:v>
                </c:pt>
                <c:pt idx="185">
                  <c:v>177200.00000000041</c:v>
                </c:pt>
                <c:pt idx="186">
                  <c:v>178400.00000000041</c:v>
                </c:pt>
                <c:pt idx="187">
                  <c:v>174000.00000000038</c:v>
                </c:pt>
                <c:pt idx="188">
                  <c:v>174000.00000000038</c:v>
                </c:pt>
                <c:pt idx="189">
                  <c:v>174000.00000000038</c:v>
                </c:pt>
                <c:pt idx="190">
                  <c:v>174800.00000000038</c:v>
                </c:pt>
                <c:pt idx="191">
                  <c:v>174800.00000000038</c:v>
                </c:pt>
                <c:pt idx="192">
                  <c:v>174800.00000000038</c:v>
                </c:pt>
                <c:pt idx="193">
                  <c:v>174800.00000000038</c:v>
                </c:pt>
                <c:pt idx="194">
                  <c:v>174800.00000000038</c:v>
                </c:pt>
                <c:pt idx="195">
                  <c:v>174800.00000000038</c:v>
                </c:pt>
                <c:pt idx="196">
                  <c:v>195400.00000000035</c:v>
                </c:pt>
                <c:pt idx="197">
                  <c:v>183400.00000000032</c:v>
                </c:pt>
                <c:pt idx="198">
                  <c:v>183400.00000000032</c:v>
                </c:pt>
                <c:pt idx="199">
                  <c:v>183400.00000000032</c:v>
                </c:pt>
                <c:pt idx="200">
                  <c:v>183400.00000000032</c:v>
                </c:pt>
                <c:pt idx="201">
                  <c:v>183400.00000000032</c:v>
                </c:pt>
                <c:pt idx="202">
                  <c:v>183400.00000000032</c:v>
                </c:pt>
                <c:pt idx="203">
                  <c:v>191000.00000000035</c:v>
                </c:pt>
                <c:pt idx="204">
                  <c:v>190000.00000000029</c:v>
                </c:pt>
                <c:pt idx="205">
                  <c:v>190400.00000000035</c:v>
                </c:pt>
                <c:pt idx="206">
                  <c:v>175000.00000000029</c:v>
                </c:pt>
                <c:pt idx="207">
                  <c:v>172200.00000000029</c:v>
                </c:pt>
                <c:pt idx="208">
                  <c:v>172200.00000000029</c:v>
                </c:pt>
                <c:pt idx="209">
                  <c:v>178400.00000000029</c:v>
                </c:pt>
                <c:pt idx="210">
                  <c:v>166800.00000000029</c:v>
                </c:pt>
                <c:pt idx="211">
                  <c:v>166800.00000000029</c:v>
                </c:pt>
                <c:pt idx="212">
                  <c:v>170600.00000000026</c:v>
                </c:pt>
                <c:pt idx="213">
                  <c:v>172600.00000000026</c:v>
                </c:pt>
                <c:pt idx="214">
                  <c:v>172600.00000000026</c:v>
                </c:pt>
                <c:pt idx="215">
                  <c:v>172600.00000000026</c:v>
                </c:pt>
                <c:pt idx="216">
                  <c:v>171800.00000000026</c:v>
                </c:pt>
                <c:pt idx="217">
                  <c:v>171800.00000000026</c:v>
                </c:pt>
                <c:pt idx="218">
                  <c:v>176600.00000000026</c:v>
                </c:pt>
                <c:pt idx="219">
                  <c:v>165200.00000000023</c:v>
                </c:pt>
                <c:pt idx="220">
                  <c:v>165200.00000000023</c:v>
                </c:pt>
                <c:pt idx="221">
                  <c:v>165200.00000000023</c:v>
                </c:pt>
                <c:pt idx="222">
                  <c:v>165200.00000000023</c:v>
                </c:pt>
                <c:pt idx="223">
                  <c:v>170000.00000000023</c:v>
                </c:pt>
                <c:pt idx="224">
                  <c:v>164400.00000000029</c:v>
                </c:pt>
                <c:pt idx="225">
                  <c:v>159800.00000000026</c:v>
                </c:pt>
                <c:pt idx="226">
                  <c:v>159800.00000000026</c:v>
                </c:pt>
                <c:pt idx="227">
                  <c:v>159800.00000000026</c:v>
                </c:pt>
                <c:pt idx="228">
                  <c:v>159800.00000000026</c:v>
                </c:pt>
                <c:pt idx="229">
                  <c:v>172400.00000000023</c:v>
                </c:pt>
                <c:pt idx="230">
                  <c:v>176000.00000000026</c:v>
                </c:pt>
                <c:pt idx="231">
                  <c:v>176000.00000000026</c:v>
                </c:pt>
                <c:pt idx="232">
                  <c:v>176000.00000000026</c:v>
                </c:pt>
                <c:pt idx="233">
                  <c:v>176000.00000000026</c:v>
                </c:pt>
                <c:pt idx="234">
                  <c:v>176000.00000000026</c:v>
                </c:pt>
                <c:pt idx="235">
                  <c:v>175200.00000000023</c:v>
                </c:pt>
                <c:pt idx="236">
                  <c:v>173800.00000000026</c:v>
                </c:pt>
                <c:pt idx="237">
                  <c:v>173800.00000000026</c:v>
                </c:pt>
                <c:pt idx="238">
                  <c:v>173800.00000000026</c:v>
                </c:pt>
                <c:pt idx="239">
                  <c:v>173800.00000000026</c:v>
                </c:pt>
                <c:pt idx="240">
                  <c:v>173800.00000000026</c:v>
                </c:pt>
                <c:pt idx="241">
                  <c:v>200000.00000000035</c:v>
                </c:pt>
                <c:pt idx="242">
                  <c:v>188200.00000000029</c:v>
                </c:pt>
                <c:pt idx="243">
                  <c:v>169800.00000000023</c:v>
                </c:pt>
                <c:pt idx="244">
                  <c:v>147200.00000000035</c:v>
                </c:pt>
                <c:pt idx="245">
                  <c:v>147000.00000000035</c:v>
                </c:pt>
                <c:pt idx="246">
                  <c:v>147000.00000000035</c:v>
                </c:pt>
                <c:pt idx="247">
                  <c:v>146400.00000000035</c:v>
                </c:pt>
                <c:pt idx="248">
                  <c:v>139600.00000000035</c:v>
                </c:pt>
                <c:pt idx="249">
                  <c:v>140400.00000000038</c:v>
                </c:pt>
                <c:pt idx="250">
                  <c:v>140400.00000000038</c:v>
                </c:pt>
                <c:pt idx="251">
                  <c:v>140400.00000000038</c:v>
                </c:pt>
                <c:pt idx="252">
                  <c:v>140400.00000000038</c:v>
                </c:pt>
                <c:pt idx="253">
                  <c:v>154000.00000000041</c:v>
                </c:pt>
                <c:pt idx="254">
                  <c:v>154000.00000000041</c:v>
                </c:pt>
                <c:pt idx="255">
                  <c:v>154000.00000000041</c:v>
                </c:pt>
                <c:pt idx="256">
                  <c:v>172400.00000000035</c:v>
                </c:pt>
                <c:pt idx="257">
                  <c:v>158200.00000000035</c:v>
                </c:pt>
                <c:pt idx="258">
                  <c:v>143600.00000000038</c:v>
                </c:pt>
                <c:pt idx="259">
                  <c:v>136800.00000000035</c:v>
                </c:pt>
                <c:pt idx="260">
                  <c:v>136800.00000000035</c:v>
                </c:pt>
                <c:pt idx="261">
                  <c:v>131600.00000000035</c:v>
                </c:pt>
                <c:pt idx="262">
                  <c:v>131600.00000000035</c:v>
                </c:pt>
                <c:pt idx="263">
                  <c:v>144800.00000000035</c:v>
                </c:pt>
                <c:pt idx="264">
                  <c:v>129600.00000000035</c:v>
                </c:pt>
                <c:pt idx="265">
                  <c:v>126400.00000000035</c:v>
                </c:pt>
                <c:pt idx="266">
                  <c:v>126400.00000000035</c:v>
                </c:pt>
                <c:pt idx="267">
                  <c:v>120400.00000000035</c:v>
                </c:pt>
                <c:pt idx="268">
                  <c:v>120000.00000000035</c:v>
                </c:pt>
                <c:pt idx="269">
                  <c:v>120000.00000000035</c:v>
                </c:pt>
                <c:pt idx="270">
                  <c:v>120000.00000000035</c:v>
                </c:pt>
                <c:pt idx="271">
                  <c:v>120000.00000000035</c:v>
                </c:pt>
                <c:pt idx="272">
                  <c:v>125000.00000000035</c:v>
                </c:pt>
                <c:pt idx="273">
                  <c:v>125000.00000000035</c:v>
                </c:pt>
                <c:pt idx="274">
                  <c:v>125000.00000000035</c:v>
                </c:pt>
                <c:pt idx="275">
                  <c:v>125200.00000000035</c:v>
                </c:pt>
                <c:pt idx="276">
                  <c:v>125200.00000000035</c:v>
                </c:pt>
                <c:pt idx="277">
                  <c:v>125200.00000000035</c:v>
                </c:pt>
                <c:pt idx="278">
                  <c:v>125200.00000000035</c:v>
                </c:pt>
                <c:pt idx="279">
                  <c:v>150000.00000000038</c:v>
                </c:pt>
                <c:pt idx="280">
                  <c:v>137800.00000000041</c:v>
                </c:pt>
                <c:pt idx="281">
                  <c:v>137800.00000000041</c:v>
                </c:pt>
                <c:pt idx="282">
                  <c:v>139600.00000000035</c:v>
                </c:pt>
                <c:pt idx="283">
                  <c:v>138400.00000000035</c:v>
                </c:pt>
                <c:pt idx="284">
                  <c:v>135400.00000000035</c:v>
                </c:pt>
                <c:pt idx="285">
                  <c:v>135400.00000000035</c:v>
                </c:pt>
                <c:pt idx="286">
                  <c:v>138000.00000000035</c:v>
                </c:pt>
                <c:pt idx="287">
                  <c:v>131000.00000000032</c:v>
                </c:pt>
                <c:pt idx="288">
                  <c:v>131000.00000000032</c:v>
                </c:pt>
                <c:pt idx="289">
                  <c:v>131000.00000000032</c:v>
                </c:pt>
                <c:pt idx="290">
                  <c:v>139200.00000000032</c:v>
                </c:pt>
                <c:pt idx="291">
                  <c:v>133400.00000000029</c:v>
                </c:pt>
                <c:pt idx="292">
                  <c:v>133400.00000000029</c:v>
                </c:pt>
                <c:pt idx="293">
                  <c:v>135800.00000000029</c:v>
                </c:pt>
                <c:pt idx="294">
                  <c:v>135800.00000000029</c:v>
                </c:pt>
                <c:pt idx="295">
                  <c:v>130400.00000000017</c:v>
                </c:pt>
                <c:pt idx="296">
                  <c:v>130400.00000000017</c:v>
                </c:pt>
                <c:pt idx="297">
                  <c:v>130400.00000000017</c:v>
                </c:pt>
                <c:pt idx="298">
                  <c:v>130400.00000000017</c:v>
                </c:pt>
                <c:pt idx="299">
                  <c:v>130400.00000000017</c:v>
                </c:pt>
                <c:pt idx="300">
                  <c:v>131400.00000000017</c:v>
                </c:pt>
                <c:pt idx="301">
                  <c:v>131400.00000000017</c:v>
                </c:pt>
                <c:pt idx="302">
                  <c:v>131400.00000000017</c:v>
                </c:pt>
                <c:pt idx="303">
                  <c:v>131400.00000000017</c:v>
                </c:pt>
                <c:pt idx="304">
                  <c:v>131400.00000000017</c:v>
                </c:pt>
                <c:pt idx="305">
                  <c:v>131400.00000000017</c:v>
                </c:pt>
                <c:pt idx="306">
                  <c:v>131400.00000000017</c:v>
                </c:pt>
                <c:pt idx="307">
                  <c:v>131400.00000000017</c:v>
                </c:pt>
                <c:pt idx="308">
                  <c:v>132600.00000000023</c:v>
                </c:pt>
                <c:pt idx="309">
                  <c:v>132600.00000000023</c:v>
                </c:pt>
                <c:pt idx="310">
                  <c:v>132600.00000000023</c:v>
                </c:pt>
                <c:pt idx="311">
                  <c:v>132600.00000000023</c:v>
                </c:pt>
                <c:pt idx="312">
                  <c:v>136200.00000000023</c:v>
                </c:pt>
                <c:pt idx="313">
                  <c:v>136200.00000000023</c:v>
                </c:pt>
                <c:pt idx="314">
                  <c:v>136200.00000000023</c:v>
                </c:pt>
                <c:pt idx="315">
                  <c:v>136200.00000000023</c:v>
                </c:pt>
                <c:pt idx="316">
                  <c:v>136200.00000000023</c:v>
                </c:pt>
                <c:pt idx="317">
                  <c:v>136200.00000000023</c:v>
                </c:pt>
                <c:pt idx="318">
                  <c:v>136200.00000000023</c:v>
                </c:pt>
                <c:pt idx="319">
                  <c:v>136200.00000000023</c:v>
                </c:pt>
                <c:pt idx="320">
                  <c:v>146200.00000000029</c:v>
                </c:pt>
                <c:pt idx="321">
                  <c:v>150200.00000000026</c:v>
                </c:pt>
                <c:pt idx="322">
                  <c:v>139600.00000000029</c:v>
                </c:pt>
                <c:pt idx="323">
                  <c:v>139600.00000000029</c:v>
                </c:pt>
                <c:pt idx="324">
                  <c:v>139600.00000000029</c:v>
                </c:pt>
                <c:pt idx="325">
                  <c:v>139600.00000000029</c:v>
                </c:pt>
                <c:pt idx="326">
                  <c:v>139600.00000000029</c:v>
                </c:pt>
                <c:pt idx="327">
                  <c:v>139600.00000000029</c:v>
                </c:pt>
                <c:pt idx="328">
                  <c:v>139600.00000000029</c:v>
                </c:pt>
                <c:pt idx="329">
                  <c:v>139600.00000000029</c:v>
                </c:pt>
                <c:pt idx="330">
                  <c:v>139600.00000000029</c:v>
                </c:pt>
                <c:pt idx="331">
                  <c:v>149600.00000000029</c:v>
                </c:pt>
                <c:pt idx="332">
                  <c:v>149600.00000000029</c:v>
                </c:pt>
                <c:pt idx="333">
                  <c:v>149600.00000000029</c:v>
                </c:pt>
                <c:pt idx="334">
                  <c:v>163600.00000000029</c:v>
                </c:pt>
                <c:pt idx="335">
                  <c:v>153200.00000000023</c:v>
                </c:pt>
                <c:pt idx="336">
                  <c:v>153200.00000000023</c:v>
                </c:pt>
                <c:pt idx="337">
                  <c:v>153200.00000000023</c:v>
                </c:pt>
                <c:pt idx="338">
                  <c:v>153200.00000000023</c:v>
                </c:pt>
                <c:pt idx="339">
                  <c:v>153200.00000000023</c:v>
                </c:pt>
                <c:pt idx="340">
                  <c:v>146400.00000000023</c:v>
                </c:pt>
                <c:pt idx="341">
                  <c:v>146400.00000000023</c:v>
                </c:pt>
                <c:pt idx="342">
                  <c:v>146400.00000000023</c:v>
                </c:pt>
                <c:pt idx="343">
                  <c:v>146400.00000000023</c:v>
                </c:pt>
                <c:pt idx="344">
                  <c:v>138000.00000000029</c:v>
                </c:pt>
                <c:pt idx="345">
                  <c:v>132000.00000000023</c:v>
                </c:pt>
                <c:pt idx="346">
                  <c:v>132000.00000000023</c:v>
                </c:pt>
                <c:pt idx="347">
                  <c:v>125800.00000000017</c:v>
                </c:pt>
                <c:pt idx="348">
                  <c:v>128400.00000000023</c:v>
                </c:pt>
                <c:pt idx="349">
                  <c:v>111000.0000000002</c:v>
                </c:pt>
                <c:pt idx="350">
                  <c:v>111000.0000000002</c:v>
                </c:pt>
                <c:pt idx="351">
                  <c:v>111000.0000000002</c:v>
                </c:pt>
                <c:pt idx="352">
                  <c:v>111000.0000000002</c:v>
                </c:pt>
                <c:pt idx="353">
                  <c:v>128600.00000000029</c:v>
                </c:pt>
                <c:pt idx="354">
                  <c:v>125400.00000000029</c:v>
                </c:pt>
                <c:pt idx="355">
                  <c:v>84600.000000000233</c:v>
                </c:pt>
                <c:pt idx="356">
                  <c:v>67600.000000000233</c:v>
                </c:pt>
                <c:pt idx="357">
                  <c:v>67600.000000000233</c:v>
                </c:pt>
                <c:pt idx="358">
                  <c:v>67600.000000000233</c:v>
                </c:pt>
                <c:pt idx="359">
                  <c:v>67600.000000000233</c:v>
                </c:pt>
                <c:pt idx="360">
                  <c:v>70600.000000000247</c:v>
                </c:pt>
                <c:pt idx="361">
                  <c:v>64400.000000000204</c:v>
                </c:pt>
                <c:pt idx="362">
                  <c:v>59800.000000000291</c:v>
                </c:pt>
                <c:pt idx="363">
                  <c:v>59800.000000000291</c:v>
                </c:pt>
                <c:pt idx="364">
                  <c:v>59800.000000000291</c:v>
                </c:pt>
                <c:pt idx="365">
                  <c:v>58800.000000000306</c:v>
                </c:pt>
                <c:pt idx="366">
                  <c:v>58800.000000000306</c:v>
                </c:pt>
                <c:pt idx="367">
                  <c:v>62400.00000000032</c:v>
                </c:pt>
                <c:pt idx="368">
                  <c:v>63200.000000000262</c:v>
                </c:pt>
                <c:pt idx="369">
                  <c:v>63200.000000000262</c:v>
                </c:pt>
                <c:pt idx="370">
                  <c:v>63200.000000000262</c:v>
                </c:pt>
                <c:pt idx="371">
                  <c:v>63200.000000000262</c:v>
                </c:pt>
                <c:pt idx="372">
                  <c:v>63200.000000000262</c:v>
                </c:pt>
                <c:pt idx="373">
                  <c:v>66000.000000000218</c:v>
                </c:pt>
                <c:pt idx="374">
                  <c:v>57000.000000000247</c:v>
                </c:pt>
                <c:pt idx="375">
                  <c:v>58800.000000000204</c:v>
                </c:pt>
                <c:pt idx="376">
                  <c:v>51800.000000000204</c:v>
                </c:pt>
                <c:pt idx="377">
                  <c:v>54600.000000000262</c:v>
                </c:pt>
                <c:pt idx="378">
                  <c:v>54600.000000000262</c:v>
                </c:pt>
                <c:pt idx="379">
                  <c:v>54600.000000000262</c:v>
                </c:pt>
                <c:pt idx="380">
                  <c:v>54600.000000000262</c:v>
                </c:pt>
                <c:pt idx="381">
                  <c:v>54600.000000000262</c:v>
                </c:pt>
                <c:pt idx="382">
                  <c:v>54600.000000000262</c:v>
                </c:pt>
                <c:pt idx="383">
                  <c:v>54600.000000000262</c:v>
                </c:pt>
                <c:pt idx="384">
                  <c:v>54600.000000000262</c:v>
                </c:pt>
                <c:pt idx="385">
                  <c:v>60800.000000000291</c:v>
                </c:pt>
                <c:pt idx="386">
                  <c:v>64600.000000000233</c:v>
                </c:pt>
                <c:pt idx="387">
                  <c:v>64600.000000000233</c:v>
                </c:pt>
                <c:pt idx="388">
                  <c:v>68400.000000000204</c:v>
                </c:pt>
                <c:pt idx="389">
                  <c:v>68400.000000000204</c:v>
                </c:pt>
                <c:pt idx="390">
                  <c:v>68400.000000000204</c:v>
                </c:pt>
                <c:pt idx="391">
                  <c:v>68400.000000000204</c:v>
                </c:pt>
                <c:pt idx="392">
                  <c:v>68400.000000000204</c:v>
                </c:pt>
                <c:pt idx="393">
                  <c:v>68200.00000000016</c:v>
                </c:pt>
                <c:pt idx="394">
                  <c:v>68200.00000000016</c:v>
                </c:pt>
                <c:pt idx="395">
                  <c:v>76000.000000000102</c:v>
                </c:pt>
                <c:pt idx="396">
                  <c:v>76000.000000000102</c:v>
                </c:pt>
                <c:pt idx="397">
                  <c:v>76000.000000000102</c:v>
                </c:pt>
                <c:pt idx="398">
                  <c:v>76000.000000000102</c:v>
                </c:pt>
                <c:pt idx="399">
                  <c:v>88400.000000000146</c:v>
                </c:pt>
                <c:pt idx="400">
                  <c:v>89400.000000000146</c:v>
                </c:pt>
                <c:pt idx="401">
                  <c:v>77600.000000000146</c:v>
                </c:pt>
                <c:pt idx="402">
                  <c:v>78200.00000000016</c:v>
                </c:pt>
                <c:pt idx="403">
                  <c:v>78200.00000000016</c:v>
                </c:pt>
                <c:pt idx="404">
                  <c:v>78200.00000000016</c:v>
                </c:pt>
                <c:pt idx="405">
                  <c:v>78200.00000000016</c:v>
                </c:pt>
                <c:pt idx="406">
                  <c:v>86600.000000000131</c:v>
                </c:pt>
                <c:pt idx="407">
                  <c:v>79600.000000000131</c:v>
                </c:pt>
                <c:pt idx="408">
                  <c:v>79600.000000000131</c:v>
                </c:pt>
                <c:pt idx="409">
                  <c:v>81600.000000000131</c:v>
                </c:pt>
                <c:pt idx="410">
                  <c:v>81600.000000000131</c:v>
                </c:pt>
                <c:pt idx="411">
                  <c:v>86200.00000000016</c:v>
                </c:pt>
                <c:pt idx="412">
                  <c:v>86200.00000000016</c:v>
                </c:pt>
                <c:pt idx="413">
                  <c:v>86200.00000000016</c:v>
                </c:pt>
                <c:pt idx="414">
                  <c:v>86200.00000000016</c:v>
                </c:pt>
                <c:pt idx="415">
                  <c:v>86200.00000000016</c:v>
                </c:pt>
                <c:pt idx="416">
                  <c:v>86200.00000000016</c:v>
                </c:pt>
                <c:pt idx="417">
                  <c:v>86200.00000000016</c:v>
                </c:pt>
                <c:pt idx="418">
                  <c:v>86200.00000000016</c:v>
                </c:pt>
                <c:pt idx="419">
                  <c:v>86200.00000000016</c:v>
                </c:pt>
                <c:pt idx="420">
                  <c:v>86200.00000000016</c:v>
                </c:pt>
                <c:pt idx="421">
                  <c:v>86200.00000000016</c:v>
                </c:pt>
                <c:pt idx="422">
                  <c:v>86200.00000000016</c:v>
                </c:pt>
                <c:pt idx="423">
                  <c:v>86200.00000000016</c:v>
                </c:pt>
                <c:pt idx="424">
                  <c:v>86200.00000000016</c:v>
                </c:pt>
                <c:pt idx="425">
                  <c:v>96000.000000000175</c:v>
                </c:pt>
                <c:pt idx="426">
                  <c:v>96000.000000000175</c:v>
                </c:pt>
                <c:pt idx="427">
                  <c:v>94800.000000000116</c:v>
                </c:pt>
                <c:pt idx="428">
                  <c:v>94800.000000000116</c:v>
                </c:pt>
                <c:pt idx="429">
                  <c:v>94800.000000000116</c:v>
                </c:pt>
                <c:pt idx="430">
                  <c:v>94800.000000000116</c:v>
                </c:pt>
                <c:pt idx="431">
                  <c:v>95400.000000000087</c:v>
                </c:pt>
                <c:pt idx="432">
                  <c:v>90600.000000000131</c:v>
                </c:pt>
                <c:pt idx="433">
                  <c:v>90600.000000000131</c:v>
                </c:pt>
                <c:pt idx="434">
                  <c:v>93400.000000000087</c:v>
                </c:pt>
                <c:pt idx="435">
                  <c:v>93400.000000000087</c:v>
                </c:pt>
                <c:pt idx="436">
                  <c:v>93400.000000000087</c:v>
                </c:pt>
                <c:pt idx="437">
                  <c:v>93400.000000000087</c:v>
                </c:pt>
                <c:pt idx="438">
                  <c:v>93400.000000000087</c:v>
                </c:pt>
                <c:pt idx="439">
                  <c:v>93400.000000000087</c:v>
                </c:pt>
                <c:pt idx="440">
                  <c:v>93400.000000000087</c:v>
                </c:pt>
                <c:pt idx="441">
                  <c:v>93400.000000000087</c:v>
                </c:pt>
                <c:pt idx="442">
                  <c:v>93400.000000000087</c:v>
                </c:pt>
                <c:pt idx="443">
                  <c:v>93400.000000000087</c:v>
                </c:pt>
                <c:pt idx="444">
                  <c:v>94600.000000000058</c:v>
                </c:pt>
                <c:pt idx="445">
                  <c:v>94000.000000000116</c:v>
                </c:pt>
                <c:pt idx="446">
                  <c:v>92600.000000000058</c:v>
                </c:pt>
                <c:pt idx="447">
                  <c:v>92600.000000000058</c:v>
                </c:pt>
                <c:pt idx="448">
                  <c:v>92600.000000000058</c:v>
                </c:pt>
                <c:pt idx="449">
                  <c:v>98400.000000000087</c:v>
                </c:pt>
                <c:pt idx="450">
                  <c:v>94800.000000000058</c:v>
                </c:pt>
                <c:pt idx="451">
                  <c:v>94800.000000000058</c:v>
                </c:pt>
                <c:pt idx="452">
                  <c:v>102400.00000000009</c:v>
                </c:pt>
                <c:pt idx="453">
                  <c:v>102400.00000000009</c:v>
                </c:pt>
                <c:pt idx="454">
                  <c:v>94000.000000000058</c:v>
                </c:pt>
                <c:pt idx="455">
                  <c:v>94400.000000000087</c:v>
                </c:pt>
                <c:pt idx="456">
                  <c:v>79000.000000000058</c:v>
                </c:pt>
                <c:pt idx="457">
                  <c:v>75800.000000000058</c:v>
                </c:pt>
                <c:pt idx="458">
                  <c:v>75200.000000000102</c:v>
                </c:pt>
                <c:pt idx="459">
                  <c:v>75200.000000000102</c:v>
                </c:pt>
                <c:pt idx="460">
                  <c:v>75200.000000000102</c:v>
                </c:pt>
                <c:pt idx="461">
                  <c:v>80800.000000000058</c:v>
                </c:pt>
                <c:pt idx="462">
                  <c:v>77200.000000000102</c:v>
                </c:pt>
                <c:pt idx="463">
                  <c:v>77200.000000000102</c:v>
                </c:pt>
                <c:pt idx="464">
                  <c:v>77200.000000000102</c:v>
                </c:pt>
                <c:pt idx="465">
                  <c:v>77200.000000000102</c:v>
                </c:pt>
                <c:pt idx="466">
                  <c:v>77200.000000000102</c:v>
                </c:pt>
                <c:pt idx="467">
                  <c:v>83800.000000000116</c:v>
                </c:pt>
                <c:pt idx="468">
                  <c:v>83800.000000000116</c:v>
                </c:pt>
                <c:pt idx="469">
                  <c:v>83800.000000000116</c:v>
                </c:pt>
                <c:pt idx="470">
                  <c:v>83800.000000000116</c:v>
                </c:pt>
                <c:pt idx="471">
                  <c:v>83800.000000000116</c:v>
                </c:pt>
                <c:pt idx="472">
                  <c:v>87400.000000000087</c:v>
                </c:pt>
                <c:pt idx="473">
                  <c:v>83600.000000000073</c:v>
                </c:pt>
                <c:pt idx="474">
                  <c:v>83600.000000000073</c:v>
                </c:pt>
                <c:pt idx="475">
                  <c:v>83600.000000000073</c:v>
                </c:pt>
                <c:pt idx="476">
                  <c:v>83600.000000000073</c:v>
                </c:pt>
                <c:pt idx="477">
                  <c:v>83600.000000000073</c:v>
                </c:pt>
                <c:pt idx="478">
                  <c:v>83600.000000000073</c:v>
                </c:pt>
                <c:pt idx="479">
                  <c:v>83600.000000000073</c:v>
                </c:pt>
                <c:pt idx="480">
                  <c:v>83600.000000000073</c:v>
                </c:pt>
                <c:pt idx="481">
                  <c:v>83600.000000000073</c:v>
                </c:pt>
                <c:pt idx="482">
                  <c:v>83600.000000000073</c:v>
                </c:pt>
                <c:pt idx="483">
                  <c:v>83600.000000000073</c:v>
                </c:pt>
                <c:pt idx="484">
                  <c:v>83600.000000000073</c:v>
                </c:pt>
                <c:pt idx="485">
                  <c:v>83600.000000000073</c:v>
                </c:pt>
                <c:pt idx="486">
                  <c:v>83600.000000000073</c:v>
                </c:pt>
                <c:pt idx="487">
                  <c:v>83600.000000000073</c:v>
                </c:pt>
                <c:pt idx="488">
                  <c:v>83600.000000000073</c:v>
                </c:pt>
                <c:pt idx="489">
                  <c:v>83600.000000000073</c:v>
                </c:pt>
                <c:pt idx="490">
                  <c:v>83600.000000000073</c:v>
                </c:pt>
                <c:pt idx="491">
                  <c:v>83600.000000000073</c:v>
                </c:pt>
                <c:pt idx="492">
                  <c:v>83600.000000000073</c:v>
                </c:pt>
                <c:pt idx="493">
                  <c:v>80800.000000000058</c:v>
                </c:pt>
                <c:pt idx="494">
                  <c:v>77600.000000000073</c:v>
                </c:pt>
                <c:pt idx="495">
                  <c:v>74000.000000000058</c:v>
                </c:pt>
                <c:pt idx="496">
                  <c:v>74000.000000000058</c:v>
                </c:pt>
                <c:pt idx="497">
                  <c:v>74000.000000000058</c:v>
                </c:pt>
                <c:pt idx="498">
                  <c:v>81200.000000000044</c:v>
                </c:pt>
                <c:pt idx="499">
                  <c:v>81200.000000000044</c:v>
                </c:pt>
                <c:pt idx="500">
                  <c:v>84200.000000000044</c:v>
                </c:pt>
                <c:pt idx="501">
                  <c:v>84200.000000000044</c:v>
                </c:pt>
                <c:pt idx="502">
                  <c:v>84200.000000000044</c:v>
                </c:pt>
                <c:pt idx="503">
                  <c:v>84200.000000000044</c:v>
                </c:pt>
                <c:pt idx="504">
                  <c:v>83400.000000000029</c:v>
                </c:pt>
                <c:pt idx="505">
                  <c:v>83200.000000000044</c:v>
                </c:pt>
                <c:pt idx="506">
                  <c:v>83600.000000000073</c:v>
                </c:pt>
                <c:pt idx="507">
                  <c:v>79400.000000000029</c:v>
                </c:pt>
                <c:pt idx="508">
                  <c:v>77000.000000000058</c:v>
                </c:pt>
                <c:pt idx="509">
                  <c:v>77000.000000000058</c:v>
                </c:pt>
                <c:pt idx="510">
                  <c:v>77800.000000000058</c:v>
                </c:pt>
                <c:pt idx="511">
                  <c:v>75800.000000000073</c:v>
                </c:pt>
                <c:pt idx="512">
                  <c:v>69800.000000000073</c:v>
                </c:pt>
                <c:pt idx="513">
                  <c:v>66800.000000000058</c:v>
                </c:pt>
                <c:pt idx="514">
                  <c:v>66800.000000000058</c:v>
                </c:pt>
                <c:pt idx="515">
                  <c:v>66800.000000000058</c:v>
                </c:pt>
                <c:pt idx="516">
                  <c:v>68800.000000000073</c:v>
                </c:pt>
                <c:pt idx="517">
                  <c:v>68800.000000000073</c:v>
                </c:pt>
                <c:pt idx="518">
                  <c:v>68800.000000000073</c:v>
                </c:pt>
                <c:pt idx="519">
                  <c:v>68800.000000000073</c:v>
                </c:pt>
                <c:pt idx="520">
                  <c:v>68800.000000000073</c:v>
                </c:pt>
                <c:pt idx="521">
                  <c:v>68200.000000000044</c:v>
                </c:pt>
                <c:pt idx="522">
                  <c:v>68600.000000000073</c:v>
                </c:pt>
                <c:pt idx="523">
                  <c:v>62200.000000000044</c:v>
                </c:pt>
                <c:pt idx="524">
                  <c:v>62200.000000000044</c:v>
                </c:pt>
                <c:pt idx="525">
                  <c:v>63200.000000000044</c:v>
                </c:pt>
                <c:pt idx="526">
                  <c:v>60400.000000000029</c:v>
                </c:pt>
                <c:pt idx="527">
                  <c:v>60400.000000000029</c:v>
                </c:pt>
                <c:pt idx="528">
                  <c:v>60400.000000000029</c:v>
                </c:pt>
                <c:pt idx="529">
                  <c:v>59800.000000000015</c:v>
                </c:pt>
                <c:pt idx="530">
                  <c:v>59800.000000000015</c:v>
                </c:pt>
                <c:pt idx="531">
                  <c:v>59800.000000000015</c:v>
                </c:pt>
                <c:pt idx="532">
                  <c:v>60800.000000000015</c:v>
                </c:pt>
                <c:pt idx="533">
                  <c:v>60800.000000000015</c:v>
                </c:pt>
                <c:pt idx="534">
                  <c:v>60800.000000000015</c:v>
                </c:pt>
                <c:pt idx="535">
                  <c:v>66400.000000000029</c:v>
                </c:pt>
                <c:pt idx="536">
                  <c:v>66400.000000000029</c:v>
                </c:pt>
                <c:pt idx="537">
                  <c:v>66400.000000000029</c:v>
                </c:pt>
                <c:pt idx="538">
                  <c:v>66400.000000000029</c:v>
                </c:pt>
                <c:pt idx="539">
                  <c:v>66400.000000000029</c:v>
                </c:pt>
                <c:pt idx="540">
                  <c:v>66400.000000000029</c:v>
                </c:pt>
                <c:pt idx="541">
                  <c:v>66400.000000000029</c:v>
                </c:pt>
                <c:pt idx="542">
                  <c:v>68600.000000000015</c:v>
                </c:pt>
                <c:pt idx="543">
                  <c:v>68600.000000000015</c:v>
                </c:pt>
                <c:pt idx="544">
                  <c:v>68600.000000000015</c:v>
                </c:pt>
                <c:pt idx="545">
                  <c:v>68600.000000000015</c:v>
                </c:pt>
                <c:pt idx="546">
                  <c:v>68600.000000000015</c:v>
                </c:pt>
                <c:pt idx="547">
                  <c:v>69800.000000000073</c:v>
                </c:pt>
                <c:pt idx="548">
                  <c:v>69800.000000000073</c:v>
                </c:pt>
                <c:pt idx="549">
                  <c:v>69800.000000000073</c:v>
                </c:pt>
                <c:pt idx="550">
                  <c:v>62600.000000000073</c:v>
                </c:pt>
                <c:pt idx="551">
                  <c:v>62600.000000000073</c:v>
                </c:pt>
                <c:pt idx="552">
                  <c:v>62600.000000000073</c:v>
                </c:pt>
                <c:pt idx="553">
                  <c:v>62600.000000000073</c:v>
                </c:pt>
                <c:pt idx="554">
                  <c:v>62600.000000000073</c:v>
                </c:pt>
                <c:pt idx="555">
                  <c:v>62600.000000000073</c:v>
                </c:pt>
                <c:pt idx="556">
                  <c:v>62600.000000000073</c:v>
                </c:pt>
                <c:pt idx="557">
                  <c:v>62600.000000000073</c:v>
                </c:pt>
                <c:pt idx="558">
                  <c:v>62600.000000000073</c:v>
                </c:pt>
                <c:pt idx="559">
                  <c:v>62600.000000000073</c:v>
                </c:pt>
                <c:pt idx="560">
                  <c:v>62600.000000000073</c:v>
                </c:pt>
                <c:pt idx="561">
                  <c:v>62600.000000000073</c:v>
                </c:pt>
                <c:pt idx="562">
                  <c:v>75400.000000000029</c:v>
                </c:pt>
                <c:pt idx="563">
                  <c:v>71800.000000000073</c:v>
                </c:pt>
                <c:pt idx="564">
                  <c:v>60000.000000000058</c:v>
                </c:pt>
                <c:pt idx="565">
                  <c:v>58000.000000000058</c:v>
                </c:pt>
                <c:pt idx="566">
                  <c:v>53400.000000000029</c:v>
                </c:pt>
                <c:pt idx="567">
                  <c:v>53400.000000000029</c:v>
                </c:pt>
                <c:pt idx="568">
                  <c:v>51800.000000000015</c:v>
                </c:pt>
                <c:pt idx="569">
                  <c:v>51800.000000000015</c:v>
                </c:pt>
                <c:pt idx="570">
                  <c:v>51800.000000000015</c:v>
                </c:pt>
                <c:pt idx="571">
                  <c:v>51800.000000000015</c:v>
                </c:pt>
                <c:pt idx="572">
                  <c:v>53000</c:v>
                </c:pt>
                <c:pt idx="573">
                  <c:v>53000</c:v>
                </c:pt>
                <c:pt idx="574">
                  <c:v>53399.999999999971</c:v>
                </c:pt>
                <c:pt idx="575">
                  <c:v>53399.999999999971</c:v>
                </c:pt>
                <c:pt idx="576">
                  <c:v>53799.999999999956</c:v>
                </c:pt>
                <c:pt idx="577">
                  <c:v>53799.999999999956</c:v>
                </c:pt>
                <c:pt idx="578">
                  <c:v>53799.999999999956</c:v>
                </c:pt>
                <c:pt idx="579">
                  <c:v>52799.999999999956</c:v>
                </c:pt>
                <c:pt idx="580">
                  <c:v>52799.999999999956</c:v>
                </c:pt>
                <c:pt idx="581">
                  <c:v>52799.999999999956</c:v>
                </c:pt>
                <c:pt idx="582">
                  <c:v>54199.999999999942</c:v>
                </c:pt>
                <c:pt idx="583">
                  <c:v>49399.999999999913</c:v>
                </c:pt>
                <c:pt idx="584">
                  <c:v>49399.999999999913</c:v>
                </c:pt>
                <c:pt idx="585">
                  <c:v>49399.999999999913</c:v>
                </c:pt>
                <c:pt idx="586">
                  <c:v>51199.999999999942</c:v>
                </c:pt>
                <c:pt idx="587">
                  <c:v>51199.999999999942</c:v>
                </c:pt>
                <c:pt idx="588">
                  <c:v>50399.999999999913</c:v>
                </c:pt>
                <c:pt idx="589">
                  <c:v>51799.999999999956</c:v>
                </c:pt>
                <c:pt idx="590">
                  <c:v>51799.999999999956</c:v>
                </c:pt>
                <c:pt idx="591">
                  <c:v>51799.999999999956</c:v>
                </c:pt>
                <c:pt idx="592">
                  <c:v>51799.999999999956</c:v>
                </c:pt>
                <c:pt idx="593">
                  <c:v>51799.999999999956</c:v>
                </c:pt>
                <c:pt idx="594">
                  <c:v>51799.999999999956</c:v>
                </c:pt>
                <c:pt idx="595">
                  <c:v>51799.999999999956</c:v>
                </c:pt>
                <c:pt idx="596">
                  <c:v>52599.999999999971</c:v>
                </c:pt>
                <c:pt idx="597">
                  <c:v>52599.999999999971</c:v>
                </c:pt>
                <c:pt idx="598">
                  <c:v>51199.999999999985</c:v>
                </c:pt>
                <c:pt idx="599">
                  <c:v>51199.999999999985</c:v>
                </c:pt>
                <c:pt idx="600">
                  <c:v>51199.999999999985</c:v>
                </c:pt>
                <c:pt idx="601">
                  <c:v>51199.999999999985</c:v>
                </c:pt>
                <c:pt idx="602">
                  <c:v>51199.999999999985</c:v>
                </c:pt>
                <c:pt idx="603">
                  <c:v>51199.999999999985</c:v>
                </c:pt>
                <c:pt idx="604">
                  <c:v>51199.999999999985</c:v>
                </c:pt>
                <c:pt idx="605">
                  <c:v>51199.999999999985</c:v>
                </c:pt>
                <c:pt idx="606">
                  <c:v>52600.000000000029</c:v>
                </c:pt>
                <c:pt idx="607">
                  <c:v>52600.000000000029</c:v>
                </c:pt>
                <c:pt idx="608">
                  <c:v>52600.000000000029</c:v>
                </c:pt>
                <c:pt idx="609">
                  <c:v>55400.000000000029</c:v>
                </c:pt>
                <c:pt idx="610">
                  <c:v>55400.000000000029</c:v>
                </c:pt>
                <c:pt idx="611">
                  <c:v>58800.000000000073</c:v>
                </c:pt>
                <c:pt idx="612">
                  <c:v>55200.000000000044</c:v>
                </c:pt>
                <c:pt idx="613">
                  <c:v>54800.000000000073</c:v>
                </c:pt>
                <c:pt idx="614">
                  <c:v>49400.000000000029</c:v>
                </c:pt>
                <c:pt idx="615">
                  <c:v>49400.000000000029</c:v>
                </c:pt>
                <c:pt idx="616">
                  <c:v>49800.000000000015</c:v>
                </c:pt>
                <c:pt idx="617">
                  <c:v>49800.000000000015</c:v>
                </c:pt>
                <c:pt idx="618">
                  <c:v>49800.000000000015</c:v>
                </c:pt>
                <c:pt idx="619">
                  <c:v>49800.000000000015</c:v>
                </c:pt>
                <c:pt idx="620">
                  <c:v>52600.000000000029</c:v>
                </c:pt>
                <c:pt idx="621">
                  <c:v>52000</c:v>
                </c:pt>
                <c:pt idx="622">
                  <c:v>52000</c:v>
                </c:pt>
                <c:pt idx="623">
                  <c:v>52000</c:v>
                </c:pt>
                <c:pt idx="624">
                  <c:v>52000</c:v>
                </c:pt>
                <c:pt idx="625">
                  <c:v>52000</c:v>
                </c:pt>
                <c:pt idx="626">
                  <c:v>52000</c:v>
                </c:pt>
                <c:pt idx="627">
                  <c:v>52000</c:v>
                </c:pt>
                <c:pt idx="628">
                  <c:v>50000</c:v>
                </c:pt>
                <c:pt idx="629">
                  <c:v>50000</c:v>
                </c:pt>
                <c:pt idx="630">
                  <c:v>46000</c:v>
                </c:pt>
                <c:pt idx="631">
                  <c:v>44000</c:v>
                </c:pt>
                <c:pt idx="632">
                  <c:v>44000</c:v>
                </c:pt>
                <c:pt idx="633">
                  <c:v>42000</c:v>
                </c:pt>
                <c:pt idx="634">
                  <c:v>42000</c:v>
                </c:pt>
                <c:pt idx="635">
                  <c:v>42000</c:v>
                </c:pt>
                <c:pt idx="636">
                  <c:v>42000</c:v>
                </c:pt>
                <c:pt idx="637">
                  <c:v>42000</c:v>
                </c:pt>
                <c:pt idx="638">
                  <c:v>42000</c:v>
                </c:pt>
                <c:pt idx="639">
                  <c:v>42000</c:v>
                </c:pt>
                <c:pt idx="640">
                  <c:v>42000</c:v>
                </c:pt>
                <c:pt idx="641">
                  <c:v>38000</c:v>
                </c:pt>
                <c:pt idx="642">
                  <c:v>38000</c:v>
                </c:pt>
                <c:pt idx="643">
                  <c:v>38000</c:v>
                </c:pt>
                <c:pt idx="644">
                  <c:v>38000</c:v>
                </c:pt>
                <c:pt idx="645">
                  <c:v>38000</c:v>
                </c:pt>
                <c:pt idx="646">
                  <c:v>38000</c:v>
                </c:pt>
                <c:pt idx="647">
                  <c:v>38000</c:v>
                </c:pt>
                <c:pt idx="648">
                  <c:v>38000</c:v>
                </c:pt>
                <c:pt idx="649">
                  <c:v>38000</c:v>
                </c:pt>
                <c:pt idx="650">
                  <c:v>38000</c:v>
                </c:pt>
                <c:pt idx="651">
                  <c:v>38000</c:v>
                </c:pt>
                <c:pt idx="652">
                  <c:v>38000</c:v>
                </c:pt>
                <c:pt idx="653">
                  <c:v>38000</c:v>
                </c:pt>
                <c:pt idx="654">
                  <c:v>38000</c:v>
                </c:pt>
                <c:pt idx="655">
                  <c:v>38000</c:v>
                </c:pt>
                <c:pt idx="656">
                  <c:v>38000</c:v>
                </c:pt>
                <c:pt idx="657">
                  <c:v>38000</c:v>
                </c:pt>
                <c:pt idx="658">
                  <c:v>38000</c:v>
                </c:pt>
                <c:pt idx="659">
                  <c:v>38000</c:v>
                </c:pt>
                <c:pt idx="660">
                  <c:v>38000</c:v>
                </c:pt>
                <c:pt idx="661">
                  <c:v>38000</c:v>
                </c:pt>
                <c:pt idx="662">
                  <c:v>38000</c:v>
                </c:pt>
                <c:pt idx="663">
                  <c:v>38000</c:v>
                </c:pt>
                <c:pt idx="664">
                  <c:v>38000</c:v>
                </c:pt>
                <c:pt idx="665">
                  <c:v>40000</c:v>
                </c:pt>
                <c:pt idx="666">
                  <c:v>34000</c:v>
                </c:pt>
                <c:pt idx="667">
                  <c:v>34000</c:v>
                </c:pt>
                <c:pt idx="668">
                  <c:v>30000</c:v>
                </c:pt>
                <c:pt idx="669">
                  <c:v>30000</c:v>
                </c:pt>
                <c:pt idx="670">
                  <c:v>30000</c:v>
                </c:pt>
                <c:pt idx="671">
                  <c:v>30000</c:v>
                </c:pt>
                <c:pt idx="672">
                  <c:v>30000</c:v>
                </c:pt>
                <c:pt idx="673">
                  <c:v>30000</c:v>
                </c:pt>
                <c:pt idx="674">
                  <c:v>30000</c:v>
                </c:pt>
                <c:pt idx="675">
                  <c:v>30000</c:v>
                </c:pt>
                <c:pt idx="676">
                  <c:v>30000</c:v>
                </c:pt>
                <c:pt idx="677">
                  <c:v>30000</c:v>
                </c:pt>
                <c:pt idx="678">
                  <c:v>30000</c:v>
                </c:pt>
                <c:pt idx="679">
                  <c:v>30000</c:v>
                </c:pt>
                <c:pt idx="680">
                  <c:v>30000</c:v>
                </c:pt>
                <c:pt idx="681">
                  <c:v>30000</c:v>
                </c:pt>
                <c:pt idx="682">
                  <c:v>30000</c:v>
                </c:pt>
                <c:pt idx="683">
                  <c:v>30000</c:v>
                </c:pt>
                <c:pt idx="684">
                  <c:v>26000</c:v>
                </c:pt>
                <c:pt idx="685">
                  <c:v>26000</c:v>
                </c:pt>
                <c:pt idx="686">
                  <c:v>26000</c:v>
                </c:pt>
                <c:pt idx="687">
                  <c:v>26000</c:v>
                </c:pt>
                <c:pt idx="688">
                  <c:v>26000</c:v>
                </c:pt>
                <c:pt idx="689">
                  <c:v>26000</c:v>
                </c:pt>
                <c:pt idx="690">
                  <c:v>26000</c:v>
                </c:pt>
                <c:pt idx="691">
                  <c:v>26000</c:v>
                </c:pt>
                <c:pt idx="692">
                  <c:v>26000</c:v>
                </c:pt>
                <c:pt idx="693">
                  <c:v>18000</c:v>
                </c:pt>
                <c:pt idx="694">
                  <c:v>16000</c:v>
                </c:pt>
                <c:pt idx="695">
                  <c:v>6000</c:v>
                </c:pt>
                <c:pt idx="696">
                  <c:v>6000</c:v>
                </c:pt>
                <c:pt idx="697">
                  <c:v>6000</c:v>
                </c:pt>
                <c:pt idx="698">
                  <c:v>6000</c:v>
                </c:pt>
                <c:pt idx="699">
                  <c:v>6000</c:v>
                </c:pt>
                <c:pt idx="700">
                  <c:v>6000</c:v>
                </c:pt>
                <c:pt idx="701">
                  <c:v>8000</c:v>
                </c:pt>
                <c:pt idx="702">
                  <c:v>8000</c:v>
                </c:pt>
                <c:pt idx="703">
                  <c:v>8000</c:v>
                </c:pt>
                <c:pt idx="704">
                  <c:v>8000</c:v>
                </c:pt>
                <c:pt idx="705">
                  <c:v>8000</c:v>
                </c:pt>
                <c:pt idx="706">
                  <c:v>4000</c:v>
                </c:pt>
                <c:pt idx="707">
                  <c:v>4000</c:v>
                </c:pt>
                <c:pt idx="708">
                  <c:v>4000</c:v>
                </c:pt>
                <c:pt idx="709">
                  <c:v>6000</c:v>
                </c:pt>
                <c:pt idx="710">
                  <c:v>0</c:v>
                </c:pt>
                <c:pt idx="711">
                  <c:v>-4000</c:v>
                </c:pt>
                <c:pt idx="712">
                  <c:v>-4000</c:v>
                </c:pt>
                <c:pt idx="713">
                  <c:v>-6000</c:v>
                </c:pt>
                <c:pt idx="714">
                  <c:v>-6000</c:v>
                </c:pt>
                <c:pt idx="715">
                  <c:v>-6000</c:v>
                </c:pt>
                <c:pt idx="716">
                  <c:v>-6000</c:v>
                </c:pt>
                <c:pt idx="717">
                  <c:v>-6000</c:v>
                </c:pt>
                <c:pt idx="718">
                  <c:v>-8000</c:v>
                </c:pt>
                <c:pt idx="719">
                  <c:v>-10000</c:v>
                </c:pt>
                <c:pt idx="720">
                  <c:v>-14000</c:v>
                </c:pt>
                <c:pt idx="721">
                  <c:v>-22000</c:v>
                </c:pt>
                <c:pt idx="722">
                  <c:v>-22000</c:v>
                </c:pt>
                <c:pt idx="723">
                  <c:v>-22000</c:v>
                </c:pt>
                <c:pt idx="724">
                  <c:v>-22000</c:v>
                </c:pt>
                <c:pt idx="725">
                  <c:v>-16000</c:v>
                </c:pt>
                <c:pt idx="726">
                  <c:v>-16000</c:v>
                </c:pt>
                <c:pt idx="727">
                  <c:v>-16000</c:v>
                </c:pt>
                <c:pt idx="728">
                  <c:v>2000</c:v>
                </c:pt>
                <c:pt idx="729">
                  <c:v>6000</c:v>
                </c:pt>
                <c:pt idx="7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281248"/>
        <c:axId val="440281640"/>
      </c:lineChart>
      <c:dateAx>
        <c:axId val="4402812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low"/>
        <c:txPr>
          <a:bodyPr/>
          <a:lstStyle/>
          <a:p>
            <a:pPr>
              <a:defRPr sz="1400">
                <a:solidFill>
                  <a:schemeClr val="tx1"/>
                </a:solidFill>
              </a:defRPr>
            </a:pPr>
            <a:endParaRPr lang="ja-JP"/>
          </a:p>
        </c:txPr>
        <c:crossAx val="440281640"/>
        <c:crosses val="autoZero"/>
        <c:auto val="1"/>
        <c:lblOffset val="100"/>
        <c:baseTimeUnit val="days"/>
      </c:dateAx>
      <c:valAx>
        <c:axId val="440281640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 sz="1800">
                    <a:solidFill>
                      <a:schemeClr val="tx1"/>
                    </a:solidFill>
                  </a:defRPr>
                </a:pPr>
                <a:r>
                  <a:rPr lang="ja-JP" altLang="en-US" sz="1800">
                    <a:solidFill>
                      <a:schemeClr val="tx1"/>
                    </a:solidFill>
                  </a:rPr>
                  <a:t>資産評価額</a:t>
                </a:r>
              </a:p>
            </c:rich>
          </c:tx>
          <c:layout/>
          <c:overlay val="0"/>
        </c:title>
        <c:numFmt formatCode="#,##0&quot;円&quot;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solidFill>
                  <a:schemeClr val="tx1"/>
                </a:solidFill>
              </a:defRPr>
            </a:pPr>
            <a:endParaRPr lang="ja-JP"/>
          </a:p>
        </c:txPr>
        <c:crossAx val="440281248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>
        <c:manualLayout>
          <c:xMode val="edge"/>
          <c:yMode val="edge"/>
          <c:x val="0.7751359787920804"/>
          <c:y val="0.27645108017368841"/>
          <c:w val="0.20564043670836302"/>
          <c:h val="0.44709781638177037"/>
        </c:manualLayout>
      </c:layout>
      <c:overlay val="0"/>
      <c:txPr>
        <a:bodyPr/>
        <a:lstStyle/>
        <a:p>
          <a:pPr>
            <a:defRPr sz="1400" b="1" baseline="0">
              <a:solidFill>
                <a:schemeClr val="tx1"/>
              </a:solidFill>
              <a:latin typeface="HGPｺﾞｼｯｸE" panose="020B0900000000000000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77560</xdr:rowOff>
    </xdr:from>
    <xdr:to>
      <xdr:col>9</xdr:col>
      <xdr:colOff>1292678</xdr:colOff>
      <xdr:row>18</xdr:row>
      <xdr:rowOff>367393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Okasan%20Online%20Securities%20Co.,Ltd/&#23713;&#19977;RSS/&#23713;&#19977;R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岡三RSS"/>
    </sheetNames>
    <definedNames>
      <definedName name="CANDLE"/>
      <definedName name="QUOTE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000"/>
  <sheetViews>
    <sheetView tabSelected="1" zoomScale="70" zoomScaleNormal="70" workbookViewId="0">
      <selection activeCell="N5" sqref="N5"/>
    </sheetView>
  </sheetViews>
  <sheetFormatPr defaultRowHeight="13.5" x14ac:dyDescent="0.15"/>
  <cols>
    <col min="1" max="1" width="17.125" customWidth="1"/>
    <col min="2" max="2" width="18.75" customWidth="1"/>
    <col min="3" max="3" width="12.25" style="3" customWidth="1"/>
    <col min="4" max="4" width="19.125" customWidth="1"/>
    <col min="5" max="5" width="13.75" customWidth="1"/>
    <col min="6" max="6" width="15.5" customWidth="1"/>
    <col min="7" max="7" width="15" customWidth="1"/>
    <col min="8" max="8" width="16" customWidth="1"/>
    <col min="9" max="9" width="13.125" customWidth="1"/>
    <col min="10" max="10" width="17.25" customWidth="1"/>
    <col min="14" max="14" width="8.75" bestFit="1" customWidth="1"/>
    <col min="15" max="15" width="13.75" bestFit="1" customWidth="1"/>
    <col min="16" max="16" width="10.25" bestFit="1" customWidth="1"/>
    <col min="17" max="17" width="9.25" bestFit="1" customWidth="1"/>
    <col min="20" max="20" width="13.375" style="4" bestFit="1" customWidth="1"/>
    <col min="21" max="21" width="13.5" style="4" bestFit="1" customWidth="1"/>
    <col min="22" max="22" width="16.5" style="4" bestFit="1" customWidth="1"/>
    <col min="23" max="23" width="9.25" style="4" customWidth="1"/>
    <col min="25" max="25" width="9.25" style="2" bestFit="1" customWidth="1"/>
    <col min="26" max="26" width="9.125" style="2" bestFit="1" customWidth="1"/>
  </cols>
  <sheetData>
    <row r="1" spans="1:17" ht="54.75" customHeight="1" thickBot="1" x14ac:dyDescent="0.2">
      <c r="A1" s="46" t="s">
        <v>30</v>
      </c>
      <c r="B1" s="45" t="s">
        <v>31</v>
      </c>
      <c r="D1" s="32"/>
      <c r="E1" s="38" t="s">
        <v>26</v>
      </c>
      <c r="F1" s="42" t="s">
        <v>27</v>
      </c>
      <c r="G1" s="39" t="s">
        <v>19</v>
      </c>
      <c r="H1" s="33" t="s">
        <v>24</v>
      </c>
      <c r="I1" s="40" t="s">
        <v>22</v>
      </c>
      <c r="J1" s="41" t="s">
        <v>25</v>
      </c>
    </row>
    <row r="2" spans="1:17" ht="54.75" customHeight="1" thickTop="1" thickBot="1" x14ac:dyDescent="0.2">
      <c r="A2" s="15" t="s">
        <v>13</v>
      </c>
      <c r="B2" s="17">
        <v>8411</v>
      </c>
      <c r="D2" s="13" t="s">
        <v>12</v>
      </c>
      <c r="E2" s="14">
        <f>SUM(E3:E5)</f>
        <v>-11800.000000000015</v>
      </c>
      <c r="F2" s="14">
        <f>SUM(F3:F5)</f>
        <v>174400.00000000052</v>
      </c>
      <c r="G2" s="20">
        <f>SUM(G3:G5)</f>
        <v>-124740</v>
      </c>
      <c r="H2" s="25">
        <f>+E2+F2+G2</f>
        <v>37860.000000000524</v>
      </c>
      <c r="I2" s="19">
        <f>SUM(I3:I5)</f>
        <v>-124740</v>
      </c>
      <c r="J2" s="29" t="str">
        <f>IF(F2&gt;-G2,"有効","無効")</f>
        <v>有効</v>
      </c>
    </row>
    <row r="3" spans="1:17" ht="54.75" customHeight="1" thickTop="1" x14ac:dyDescent="0.15">
      <c r="A3" s="16" t="s">
        <v>21</v>
      </c>
      <c r="B3" s="18">
        <v>2000</v>
      </c>
      <c r="D3" s="8" t="s">
        <v>9</v>
      </c>
      <c r="E3" s="12">
        <f>SUMIF(A:A,1,I:I)*$B$3</f>
        <v>6599.9999999999654</v>
      </c>
      <c r="F3" s="12">
        <f>SUMIF(A:A,1,K:K)*$B$3</f>
        <v>34000.000000000226</v>
      </c>
      <c r="G3" s="21">
        <f>+I3</f>
        <v>-41580</v>
      </c>
      <c r="H3" s="26">
        <f>+E3+F3+G3</f>
        <v>-979.99999999981083</v>
      </c>
      <c r="I3" s="24">
        <f>-SUMIF(A:A,1,R:R)</f>
        <v>-41580</v>
      </c>
      <c r="J3" s="30" t="str">
        <f>IF(F3&gt;-G3,"有効","無効")</f>
        <v>無効</v>
      </c>
    </row>
    <row r="4" spans="1:17" ht="54.75" customHeight="1" x14ac:dyDescent="0.15">
      <c r="A4" s="34" t="s">
        <v>20</v>
      </c>
      <c r="B4" s="35" t="e">
        <f ca="1">[1]!QUOTE(B2,"","銘柄名")</f>
        <v>#NAME?</v>
      </c>
      <c r="D4" s="9" t="s">
        <v>10</v>
      </c>
      <c r="E4" s="7">
        <f>SUMIF(A:A,2,I:I)*$B$3</f>
        <v>19600.000000000022</v>
      </c>
      <c r="F4" s="7">
        <f>SUMIF(A:A,2,K:K)*$B$3</f>
        <v>56200.000000000276</v>
      </c>
      <c r="G4" s="22">
        <f>+I4</f>
        <v>-41580</v>
      </c>
      <c r="H4" s="27">
        <f>+E4+F4+G4</f>
        <v>34220.000000000291</v>
      </c>
      <c r="I4" s="24">
        <f>-SUMIF(A:A,1,R:R)</f>
        <v>-41580</v>
      </c>
      <c r="J4" s="30" t="str">
        <f>IF(F4&gt;-G4,"有効","無効")</f>
        <v>有効</v>
      </c>
    </row>
    <row r="5" spans="1:17" ht="54.75" customHeight="1" thickBot="1" x14ac:dyDescent="0.2">
      <c r="A5" s="36" t="s">
        <v>23</v>
      </c>
      <c r="B5" s="37" t="str">
        <f>IF(J2="有効","高値・安値が切り下がった場合","無効")</f>
        <v>高値・安値が切り下がった場合</v>
      </c>
      <c r="D5" s="10" t="s">
        <v>11</v>
      </c>
      <c r="E5" s="11">
        <f>SUMIF(A:A,3,I:I)*$B$3</f>
        <v>-38000</v>
      </c>
      <c r="F5" s="11">
        <f>SUMIF(A:A,3,K:K)*$B$3</f>
        <v>84200.000000000044</v>
      </c>
      <c r="G5" s="23">
        <f>+I5</f>
        <v>-41580</v>
      </c>
      <c r="H5" s="28">
        <f>+E5+F5+G5</f>
        <v>4620.0000000000437</v>
      </c>
      <c r="I5" s="31">
        <f>-SUMIF(A:A,1,R:R)</f>
        <v>-41580</v>
      </c>
      <c r="J5" s="43" t="str">
        <f>IF(F5&gt;-G5,"有効","無効")</f>
        <v>有効</v>
      </c>
      <c r="Q5" s="44"/>
    </row>
    <row r="6" spans="1:17" ht="16.5" customHeight="1" x14ac:dyDescent="0.15"/>
    <row r="7" spans="1:17" ht="39" customHeight="1" x14ac:dyDescent="0.15"/>
    <row r="8" spans="1:17" ht="39" customHeight="1" x14ac:dyDescent="0.15"/>
    <row r="9" spans="1:17" ht="39" customHeight="1" x14ac:dyDescent="0.15"/>
    <row r="10" spans="1:17" ht="39" customHeight="1" x14ac:dyDescent="0.15"/>
    <row r="11" spans="1:17" ht="39" customHeight="1" x14ac:dyDescent="0.15"/>
    <row r="12" spans="1:17" ht="39" customHeight="1" x14ac:dyDescent="0.15"/>
    <row r="13" spans="1:17" ht="39" customHeight="1" x14ac:dyDescent="0.15"/>
    <row r="14" spans="1:17" ht="39" customHeight="1" x14ac:dyDescent="0.15"/>
    <row r="15" spans="1:17" ht="39" customHeight="1" x14ac:dyDescent="0.15"/>
    <row r="16" spans="1:17" ht="39" customHeight="1" x14ac:dyDescent="0.15"/>
    <row r="17" spans="1:26" ht="39" customHeight="1" x14ac:dyDescent="0.15"/>
    <row r="18" spans="1:26" ht="39" customHeight="1" x14ac:dyDescent="0.15"/>
    <row r="19" spans="1:26" ht="39" customHeight="1" x14ac:dyDescent="0.15"/>
    <row r="20" spans="1:26" ht="39" customHeight="1" x14ac:dyDescent="0.15"/>
    <row r="21" spans="1:26" x14ac:dyDescent="0.15">
      <c r="C21"/>
    </row>
    <row r="22" spans="1:26" x14ac:dyDescent="0.15">
      <c r="C22"/>
    </row>
    <row r="23" spans="1:26" x14ac:dyDescent="0.15">
      <c r="C23"/>
    </row>
    <row r="24" spans="1:26" x14ac:dyDescent="0.15">
      <c r="B24" t="e">
        <f ca="1">[1]!CANDLE(B2,"","D","36","取引日付",B26,"D",0)</f>
        <v>#NAME?</v>
      </c>
      <c r="C24" s="3" t="e">
        <f ca="1">[1]!CANDLE(B2,"","D","36","始値",C26,"D",0)</f>
        <v>#NAME?</v>
      </c>
      <c r="D24" t="e">
        <f ca="1">[1]!CANDLE(B2,"","D","36","高値",D26,"D",0)</f>
        <v>#NAME?</v>
      </c>
      <c r="E24" t="e">
        <f ca="1">[1]!CANDLE(B2,"","D","36","安値",E26,"D",0)</f>
        <v>#NAME?</v>
      </c>
      <c r="F24" t="e">
        <f ca="1">[1]!CANDLE(B2,"","D","36","終値",F26,"D",0)</f>
        <v>#NAME?</v>
      </c>
      <c r="G24" t="e">
        <f ca="1">[1]!CANDLE(B2,"","D","36","出来高",G26,"D",0)</f>
        <v>#NAME?</v>
      </c>
    </row>
    <row r="25" spans="1:26" ht="54" x14ac:dyDescent="0.15">
      <c r="C25" s="3" t="s">
        <v>1</v>
      </c>
      <c r="D25" t="s">
        <v>2</v>
      </c>
      <c r="E25" t="s">
        <v>3</v>
      </c>
      <c r="F25" t="s">
        <v>0</v>
      </c>
      <c r="G25" t="s">
        <v>6</v>
      </c>
      <c r="H25" t="s">
        <v>5</v>
      </c>
      <c r="I25" t="s">
        <v>4</v>
      </c>
      <c r="K25" t="s">
        <v>15</v>
      </c>
      <c r="N25" t="s">
        <v>7</v>
      </c>
      <c r="O25" t="s">
        <v>16</v>
      </c>
      <c r="P25" t="s">
        <v>17</v>
      </c>
      <c r="Q25" t="s">
        <v>8</v>
      </c>
      <c r="R25" t="s">
        <v>14</v>
      </c>
      <c r="T25" s="5" t="s">
        <v>18</v>
      </c>
      <c r="U25" s="5" t="s">
        <v>28</v>
      </c>
      <c r="V25" s="4" t="s">
        <v>29</v>
      </c>
      <c r="W25" s="4" t="s">
        <v>19</v>
      </c>
    </row>
    <row r="26" spans="1:26" x14ac:dyDescent="0.15">
      <c r="A26">
        <v>1</v>
      </c>
      <c r="B26" s="1">
        <v>42773</v>
      </c>
      <c r="C26">
        <v>208.6</v>
      </c>
      <c r="D26">
        <v>209.4</v>
      </c>
      <c r="E26">
        <v>207.4</v>
      </c>
      <c r="F26">
        <v>209.1</v>
      </c>
      <c r="G26">
        <v>69275700</v>
      </c>
      <c r="H26" s="2">
        <f>+F26*G26</f>
        <v>14485548870</v>
      </c>
      <c r="I26">
        <f>+F26-F27</f>
        <v>-0.40000000000000568</v>
      </c>
      <c r="J26" t="str">
        <f>IF(AND(D26&lt;D27,E26&lt;E27,AVERAGE(H26:H35)&gt;50000000),"高値割、安値割",IF(AND(D26&gt;D27,E26&gt;E27,AVERAGE(H26:H35)&gt;50000000),"高値超、安値超",""))</f>
        <v>高値割、安値割</v>
      </c>
      <c r="K26" t="str">
        <f>IF(J27="高値割、安値割",F27-F26,"")</f>
        <v/>
      </c>
      <c r="N26" s="2">
        <f t="shared" ref="N26:N89" si="0">$B$3</f>
        <v>2000</v>
      </c>
      <c r="O26" s="2" t="str">
        <f>IF(K26&lt;&gt;"",K26*N26,"")</f>
        <v/>
      </c>
      <c r="P26" s="2" t="str">
        <f>IF(K27&lt;&gt;"",F27*N26,"")</f>
        <v/>
      </c>
      <c r="Q26" s="2" t="str">
        <f>IF(OR(AND(P27="",P26=""),OR(AND(P26&lt;&gt;"",P27&lt;&gt;""))),"",IF(P27="",P26,P27))</f>
        <v/>
      </c>
      <c r="R26" s="2" t="str">
        <f t="shared" ref="R26:R30" si="1">IF(Q26="","",IF(Q26&lt;$Y$26,$Z$26,IF(Q26&lt;$Y$27,$Z$27,IF(Q26&lt;$Y$28,$Z$28,IF(Q26&lt;$Y$29,$Z$29,IF(Q26&lt;$Y$30,$Z$30,IF(Q26&lt;$Y$31,$Z$31,IF(Q26&lt;$Y$32,$Z$32,IF(Q26&lt;$Y$33,$Z$33,IF(Q26&lt;$Y$34,$Z$34,IF(Q26&lt;$Y$35,$Z$35,$Z$36)))))))))))</f>
        <v/>
      </c>
      <c r="S26" s="2"/>
      <c r="T26" s="6">
        <f t="shared" ref="T26:T89" si="2">+F26*$B$3</f>
        <v>418200</v>
      </c>
      <c r="U26" s="4">
        <f>SUM(O26:$O$759)+T26</f>
        <v>592600.00000000058</v>
      </c>
      <c r="V26" s="4">
        <f>SUM(O26:$O$756)</f>
        <v>174400.00000000055</v>
      </c>
      <c r="W26" s="4">
        <f>SUM(R26:$S$759)</f>
        <v>121284</v>
      </c>
      <c r="Y26" s="2">
        <v>100000</v>
      </c>
      <c r="Z26" s="2">
        <v>106</v>
      </c>
    </row>
    <row r="27" spans="1:26" x14ac:dyDescent="0.15">
      <c r="A27">
        <v>1</v>
      </c>
      <c r="B27" s="1">
        <v>42772</v>
      </c>
      <c r="C27">
        <v>212.2</v>
      </c>
      <c r="D27">
        <v>213.6</v>
      </c>
      <c r="E27">
        <v>208.8</v>
      </c>
      <c r="F27">
        <v>209.5</v>
      </c>
      <c r="G27">
        <v>163354800</v>
      </c>
      <c r="H27" s="2">
        <f t="shared" ref="H27:H90" si="3">+F27*G27</f>
        <v>34222830600</v>
      </c>
      <c r="I27">
        <f t="shared" ref="I27:I90" si="4">+F27-F28</f>
        <v>1.5999999999999943</v>
      </c>
      <c r="J27" t="str">
        <f t="shared" ref="J27:J90" si="5">IF(AND(D27&lt;D28,E27&lt;E28,AVERAGE(H27:H36)&gt;50000000),"高値割、安値割",IF(AND(D27&gt;D28,E27&gt;E28,AVERAGE(H27:H36)&gt;50000000),"高値超、安値超",""))</f>
        <v>高値超、安値超</v>
      </c>
      <c r="K27" t="str">
        <f t="shared" ref="K27:K90" si="6">IF(J28="高値割、安値割",F28-F27,"")</f>
        <v/>
      </c>
      <c r="N27" s="2">
        <f t="shared" si="0"/>
        <v>2000</v>
      </c>
      <c r="O27" s="2" t="str">
        <f t="shared" ref="O27:O90" si="7">IF(K27&lt;&gt;"",K27*N27,"")</f>
        <v/>
      </c>
      <c r="P27" s="2" t="str">
        <f t="shared" ref="P27:P90" si="8">IF(K28&lt;&gt;"",F28*N27,"")</f>
        <v/>
      </c>
      <c r="Q27" s="2">
        <f t="shared" ref="Q27:Q30" si="9">IF(OR(AND(P28="",P27=""),OR(AND(P27&lt;&gt;"",P28&lt;&gt;""))),"",IF(P28="",P27,P28))</f>
        <v>412000</v>
      </c>
      <c r="R27" s="2">
        <f t="shared" si="1"/>
        <v>378</v>
      </c>
      <c r="S27" s="2"/>
      <c r="T27" s="6">
        <f t="shared" si="2"/>
        <v>419000</v>
      </c>
      <c r="U27" s="4">
        <f>SUM(O27:$O$759)+T27</f>
        <v>593400.00000000058</v>
      </c>
      <c r="V27" s="4">
        <f>SUM(O27:$O$756)</f>
        <v>174400.00000000055</v>
      </c>
      <c r="W27" s="4">
        <f>SUM(R27:$S$759)</f>
        <v>121284</v>
      </c>
      <c r="Y27" s="2">
        <v>200000</v>
      </c>
      <c r="Z27" s="2">
        <v>216</v>
      </c>
    </row>
    <row r="28" spans="1:26" x14ac:dyDescent="0.15">
      <c r="A28">
        <v>1</v>
      </c>
      <c r="B28" s="1">
        <v>42769</v>
      </c>
      <c r="C28">
        <v>206.7</v>
      </c>
      <c r="D28">
        <v>210.8</v>
      </c>
      <c r="E28">
        <v>206.1</v>
      </c>
      <c r="F28">
        <v>207.9</v>
      </c>
      <c r="G28">
        <v>199300400</v>
      </c>
      <c r="H28" s="2">
        <f t="shared" si="3"/>
        <v>41434553160</v>
      </c>
      <c r="I28">
        <f t="shared" si="4"/>
        <v>1.9000000000000057</v>
      </c>
      <c r="J28" t="str">
        <f t="shared" si="5"/>
        <v>高値超、安値超</v>
      </c>
      <c r="K28" t="str">
        <f t="shared" si="6"/>
        <v/>
      </c>
      <c r="N28" s="2">
        <f t="shared" si="0"/>
        <v>2000</v>
      </c>
      <c r="O28" s="2" t="str">
        <f t="shared" si="7"/>
        <v/>
      </c>
      <c r="P28" s="2">
        <f t="shared" si="8"/>
        <v>412000</v>
      </c>
      <c r="Q28" s="2" t="str">
        <f t="shared" si="9"/>
        <v/>
      </c>
      <c r="R28" s="2" t="str">
        <f>IF(Q28="","",IF(Q28&lt;$Y$26,$Z$26,IF(Q28&lt;$Y$27,$Z$27,IF(Q28&lt;$Y$28,$Z$28,IF(Q28&lt;$Y$29,$Z$29,IF(Q28&lt;$Y$30,$Z$30,IF(Q28&lt;$Y$31,$Z$31,IF(Q28&lt;$Y$32,$Z$32,IF(Q28&lt;$Y$33,$Z$33,IF(Q28&lt;$Y$34,$Z$34,IF(Q28&lt;$Y$35,$Z$35,$Z$36)))))))))))</f>
        <v/>
      </c>
      <c r="S28" s="2"/>
      <c r="T28" s="6">
        <f t="shared" si="2"/>
        <v>415800</v>
      </c>
      <c r="U28" s="4">
        <f>SUM(O28:$O$759)+T28</f>
        <v>590200.00000000058</v>
      </c>
      <c r="V28" s="4">
        <f>SUM(O28:$O$756)</f>
        <v>174400.00000000055</v>
      </c>
      <c r="W28" s="4">
        <f>SUM(R28:$S$759)</f>
        <v>120906</v>
      </c>
      <c r="Y28" s="2">
        <v>500000</v>
      </c>
      <c r="Z28" s="2">
        <v>378</v>
      </c>
    </row>
    <row r="29" spans="1:26" x14ac:dyDescent="0.15">
      <c r="A29">
        <v>1</v>
      </c>
      <c r="B29" s="1">
        <v>42768</v>
      </c>
      <c r="C29">
        <v>209.1</v>
      </c>
      <c r="D29">
        <v>209.2</v>
      </c>
      <c r="E29">
        <v>205.4</v>
      </c>
      <c r="F29">
        <v>206</v>
      </c>
      <c r="G29">
        <v>130275100</v>
      </c>
      <c r="H29" s="2">
        <f t="shared" si="3"/>
        <v>26836670600</v>
      </c>
      <c r="I29">
        <f t="shared" si="4"/>
        <v>-2.6999999999999886</v>
      </c>
      <c r="J29" t="str">
        <f t="shared" si="5"/>
        <v/>
      </c>
      <c r="K29">
        <f t="shared" si="6"/>
        <v>2.6999999999999886</v>
      </c>
      <c r="N29" s="2">
        <f t="shared" si="0"/>
        <v>2000</v>
      </c>
      <c r="O29" s="2">
        <f t="shared" si="7"/>
        <v>5399.9999999999773</v>
      </c>
      <c r="P29" s="2">
        <f t="shared" si="8"/>
        <v>417400</v>
      </c>
      <c r="Q29" s="2" t="str">
        <f t="shared" si="9"/>
        <v/>
      </c>
      <c r="R29" s="2" t="str">
        <f t="shared" si="1"/>
        <v/>
      </c>
      <c r="S29" s="2"/>
      <c r="T29" s="6">
        <f t="shared" si="2"/>
        <v>412000</v>
      </c>
      <c r="U29" s="4">
        <f>SUM(O29:$O$759)+T29</f>
        <v>586400.00000000058</v>
      </c>
      <c r="V29" s="4">
        <f>SUM(O29:$O$756)</f>
        <v>174400.00000000055</v>
      </c>
      <c r="W29" s="4">
        <f>SUM(R29:$S$759)</f>
        <v>120906</v>
      </c>
      <c r="Y29" s="2">
        <v>1000000</v>
      </c>
      <c r="Z29" s="2">
        <v>648</v>
      </c>
    </row>
    <row r="30" spans="1:26" x14ac:dyDescent="0.15">
      <c r="A30">
        <v>1</v>
      </c>
      <c r="B30" s="1">
        <v>42767</v>
      </c>
      <c r="C30">
        <v>206</v>
      </c>
      <c r="D30">
        <v>209</v>
      </c>
      <c r="E30">
        <v>205.7</v>
      </c>
      <c r="F30">
        <v>208.7</v>
      </c>
      <c r="G30">
        <v>142998300</v>
      </c>
      <c r="H30" s="2">
        <f t="shared" si="3"/>
        <v>29843745210</v>
      </c>
      <c r="I30">
        <f t="shared" si="4"/>
        <v>-1.6000000000000227</v>
      </c>
      <c r="J30" t="str">
        <f t="shared" si="5"/>
        <v>高値割、安値割</v>
      </c>
      <c r="K30">
        <f t="shared" si="6"/>
        <v>1.6000000000000227</v>
      </c>
      <c r="N30" s="2">
        <f t="shared" si="0"/>
        <v>2000</v>
      </c>
      <c r="O30" s="2">
        <f t="shared" si="7"/>
        <v>3200.0000000000455</v>
      </c>
      <c r="P30" s="2">
        <f>IF(K31&lt;&gt;"",F31*N30,"")</f>
        <v>420600</v>
      </c>
      <c r="Q30" s="2">
        <f t="shared" si="9"/>
        <v>420600</v>
      </c>
      <c r="R30" s="2">
        <f t="shared" si="1"/>
        <v>378</v>
      </c>
      <c r="S30" s="2"/>
      <c r="T30" s="6">
        <f t="shared" si="2"/>
        <v>417400</v>
      </c>
      <c r="U30" s="4">
        <f>SUM(O30:$O$759)+T30</f>
        <v>586400.00000000058</v>
      </c>
      <c r="V30" s="4">
        <f>SUM(O30:$O$756)</f>
        <v>169000.00000000058</v>
      </c>
      <c r="W30" s="4">
        <f>SUM(R30:$S$759)</f>
        <v>120906</v>
      </c>
      <c r="Y30" s="2">
        <v>1500000</v>
      </c>
      <c r="Z30" s="2">
        <v>1080</v>
      </c>
    </row>
    <row r="31" spans="1:26" x14ac:dyDescent="0.15">
      <c r="A31">
        <v>1</v>
      </c>
      <c r="B31" s="1">
        <v>42766</v>
      </c>
      <c r="C31">
        <v>210.2</v>
      </c>
      <c r="D31">
        <v>212.4</v>
      </c>
      <c r="E31">
        <v>210.1</v>
      </c>
      <c r="F31">
        <v>210.3</v>
      </c>
      <c r="G31">
        <v>121416200</v>
      </c>
      <c r="H31" s="2">
        <f t="shared" si="3"/>
        <v>25533826860</v>
      </c>
      <c r="I31">
        <f t="shared" si="4"/>
        <v>-4.1999999999999886</v>
      </c>
      <c r="J31" t="str">
        <f t="shared" si="5"/>
        <v>高値割、安値割</v>
      </c>
      <c r="K31">
        <f t="shared" si="6"/>
        <v>4.1999999999999886</v>
      </c>
      <c r="N31" s="2">
        <f t="shared" si="0"/>
        <v>2000</v>
      </c>
      <c r="O31" s="2">
        <f t="shared" si="7"/>
        <v>8399.9999999999782</v>
      </c>
      <c r="P31" s="2" t="str">
        <f>IF(K32&lt;&gt;"",F32*N31,"")</f>
        <v/>
      </c>
      <c r="Q31" s="2" t="str">
        <f>IF(OR(AND(P32="",P31=""),OR(AND(P31&lt;&gt;"",P32&lt;&gt;""))),"",IF(P32="",P31,P32))</f>
        <v/>
      </c>
      <c r="R31" s="2" t="str">
        <f>IF(Q31="","",IF(Q31&lt;$Y$26,$Z$26,IF(Q31&lt;$Y$27,$Z$27,IF(Q31&lt;$Y$28,$Z$28,IF(Q31&lt;$Y$29,$Z$29,IF(Q31&lt;$Y$30,$Z$30,IF(Q31&lt;$Y$31,$Z$31,IF(Q31&lt;$Y$32,$Z$32,IF(Q31&lt;$Y$33,$Z$33,IF(Q31&lt;$Y$34,$Z$34,IF(Q31&lt;$Y$35,$Z$35,$Z$36)))))))))))</f>
        <v/>
      </c>
      <c r="S31" s="2"/>
      <c r="T31" s="6">
        <f t="shared" si="2"/>
        <v>420600</v>
      </c>
      <c r="U31" s="4">
        <f>SUM(O31:$O$759)+T31</f>
        <v>586400.00000000058</v>
      </c>
      <c r="V31" s="4">
        <f>SUM(O31:$O$756)</f>
        <v>165800.00000000058</v>
      </c>
      <c r="W31" s="4">
        <f>SUM(R31:$S$759)</f>
        <v>120528</v>
      </c>
      <c r="Y31" s="2">
        <v>3000000</v>
      </c>
      <c r="Z31" s="2">
        <v>1620</v>
      </c>
    </row>
    <row r="32" spans="1:26" x14ac:dyDescent="0.15">
      <c r="A32">
        <v>1</v>
      </c>
      <c r="B32" s="1">
        <v>42765</v>
      </c>
      <c r="C32">
        <v>215</v>
      </c>
      <c r="D32">
        <v>215.4</v>
      </c>
      <c r="E32">
        <v>213.2</v>
      </c>
      <c r="F32">
        <v>214.5</v>
      </c>
      <c r="G32">
        <v>96499000</v>
      </c>
      <c r="H32" s="2">
        <f t="shared" si="3"/>
        <v>20699035500</v>
      </c>
      <c r="I32">
        <f t="shared" si="4"/>
        <v>-2.0999999999999943</v>
      </c>
      <c r="J32" t="str">
        <f t="shared" si="5"/>
        <v>高値割、安値割</v>
      </c>
      <c r="K32" t="str">
        <f t="shared" si="6"/>
        <v/>
      </c>
      <c r="N32" s="2">
        <f t="shared" si="0"/>
        <v>2000</v>
      </c>
      <c r="O32" s="2" t="str">
        <f>IF(K32&lt;&gt;"",K32*N32,"")</f>
        <v/>
      </c>
      <c r="P32" s="2" t="str">
        <f t="shared" si="8"/>
        <v/>
      </c>
      <c r="Q32" s="2" t="str">
        <f>IF(OR(AND(P33="",P32=""),OR(AND(P32&lt;&gt;"",P33&lt;&gt;""))),"",IF(P33="",P32,P33))</f>
        <v/>
      </c>
      <c r="R32" s="2" t="str">
        <f t="shared" ref="R32:R95" si="10">IF(Q32="","",IF(Q32&lt;$Y$26,$Z$26,IF(Q32&lt;$Y$27,$Z$27,IF(Q32&lt;$Y$28,$Z$28,IF(Q32&lt;$Y$29,$Z$29,IF(Q32&lt;$Y$30,$Z$30,IF(Q32&lt;$Y$31,$Z$31,IF(Q32&lt;$Y$32,$Z$32,IF(Q32&lt;$Y$33,$Z$33,IF(Q32&lt;$Y$34,$Z$34,IF(Q32&lt;$Y$35,$Z$35,$Z$36)))))))))))</f>
        <v/>
      </c>
      <c r="S32" s="2"/>
      <c r="T32" s="6">
        <f t="shared" si="2"/>
        <v>429000</v>
      </c>
      <c r="U32" s="4">
        <f>SUM(O32:$O$759)+T32</f>
        <v>586400.00000000058</v>
      </c>
      <c r="V32" s="4">
        <f>SUM(O32:$O$756)</f>
        <v>157400.00000000058</v>
      </c>
      <c r="W32" s="4">
        <f>SUM(R32:$S$759)</f>
        <v>120528</v>
      </c>
      <c r="Y32" s="2">
        <v>4000000</v>
      </c>
      <c r="Z32" s="2">
        <f>+Z31+324</f>
        <v>1944</v>
      </c>
    </row>
    <row r="33" spans="1:26" x14ac:dyDescent="0.15">
      <c r="A33">
        <v>1</v>
      </c>
      <c r="B33" s="1">
        <v>42762</v>
      </c>
      <c r="C33">
        <v>214.8</v>
      </c>
      <c r="D33">
        <v>217.3</v>
      </c>
      <c r="E33">
        <v>214.5</v>
      </c>
      <c r="F33">
        <v>216.6</v>
      </c>
      <c r="G33">
        <v>208873700</v>
      </c>
      <c r="H33" s="2">
        <f t="shared" si="3"/>
        <v>45242043420</v>
      </c>
      <c r="I33">
        <f t="shared" si="4"/>
        <v>3.6999999999999886</v>
      </c>
      <c r="J33" t="str">
        <f t="shared" si="5"/>
        <v>高値超、安値超</v>
      </c>
      <c r="K33" t="str">
        <f t="shared" si="6"/>
        <v/>
      </c>
      <c r="N33" s="2">
        <f t="shared" si="0"/>
        <v>2000</v>
      </c>
      <c r="O33" s="2" t="str">
        <f t="shared" si="7"/>
        <v/>
      </c>
      <c r="P33" s="2" t="str">
        <f t="shared" si="8"/>
        <v/>
      </c>
      <c r="Q33" s="2">
        <f t="shared" ref="Q33:Q96" si="11">IF(OR(AND(P34="",P33=""),OR(AND(P33&lt;&gt;"",P34&lt;&gt;""))),"",IF(P34="",P33,P34))</f>
        <v>413400</v>
      </c>
      <c r="R33" s="2">
        <f t="shared" si="10"/>
        <v>378</v>
      </c>
      <c r="S33" s="2"/>
      <c r="T33" s="6">
        <f t="shared" si="2"/>
        <v>433200</v>
      </c>
      <c r="U33" s="4">
        <f>SUM(O33:$O$759)+T33</f>
        <v>590600.00000000058</v>
      </c>
      <c r="V33" s="4">
        <f>SUM(O33:$O$756)</f>
        <v>157400.00000000058</v>
      </c>
      <c r="W33" s="4">
        <f>SUM(R33:$S$759)</f>
        <v>120528</v>
      </c>
      <c r="Y33" s="2">
        <v>5000000</v>
      </c>
      <c r="Z33" s="2">
        <f t="shared" ref="Z33:Z36" si="12">+Z32+324</f>
        <v>2268</v>
      </c>
    </row>
    <row r="34" spans="1:26" x14ac:dyDescent="0.15">
      <c r="A34">
        <v>1</v>
      </c>
      <c r="B34" s="1">
        <v>42761</v>
      </c>
      <c r="C34">
        <v>210</v>
      </c>
      <c r="D34">
        <v>213</v>
      </c>
      <c r="E34">
        <v>209.6</v>
      </c>
      <c r="F34">
        <v>212.9</v>
      </c>
      <c r="G34">
        <v>214794100</v>
      </c>
      <c r="H34" s="2">
        <f t="shared" si="3"/>
        <v>45729663890</v>
      </c>
      <c r="I34">
        <f t="shared" si="4"/>
        <v>6.2000000000000171</v>
      </c>
      <c r="J34" t="str">
        <f t="shared" si="5"/>
        <v>高値超、安値超</v>
      </c>
      <c r="K34" t="str">
        <f t="shared" si="6"/>
        <v/>
      </c>
      <c r="N34" s="2">
        <f t="shared" si="0"/>
        <v>2000</v>
      </c>
      <c r="O34" s="2" t="str">
        <f t="shared" si="7"/>
        <v/>
      </c>
      <c r="P34" s="2">
        <f t="shared" si="8"/>
        <v>413400</v>
      </c>
      <c r="Q34" s="2" t="str">
        <f t="shared" si="11"/>
        <v/>
      </c>
      <c r="R34" s="2" t="str">
        <f t="shared" si="10"/>
        <v/>
      </c>
      <c r="S34" s="2"/>
      <c r="T34" s="6">
        <f t="shared" si="2"/>
        <v>425800</v>
      </c>
      <c r="U34" s="4">
        <f>SUM(O34:$O$759)+T34</f>
        <v>583200.00000000058</v>
      </c>
      <c r="V34" s="4">
        <f>SUM(O34:$O$756)</f>
        <v>157400.00000000058</v>
      </c>
      <c r="W34" s="4">
        <f>SUM(R34:$S$759)</f>
        <v>120150</v>
      </c>
      <c r="Y34" s="2">
        <v>6000000</v>
      </c>
      <c r="Z34" s="2">
        <f t="shared" si="12"/>
        <v>2592</v>
      </c>
    </row>
    <row r="35" spans="1:26" x14ac:dyDescent="0.15">
      <c r="A35">
        <v>1</v>
      </c>
      <c r="B35" s="1">
        <v>42760</v>
      </c>
      <c r="C35">
        <v>209</v>
      </c>
      <c r="D35">
        <v>209</v>
      </c>
      <c r="E35">
        <v>206</v>
      </c>
      <c r="F35">
        <v>206.7</v>
      </c>
      <c r="G35">
        <v>137878900</v>
      </c>
      <c r="H35" s="2">
        <f t="shared" si="3"/>
        <v>28499568630</v>
      </c>
      <c r="I35">
        <f t="shared" si="4"/>
        <v>0.79999999999998295</v>
      </c>
      <c r="J35" t="str">
        <f t="shared" si="5"/>
        <v/>
      </c>
      <c r="K35">
        <f t="shared" si="6"/>
        <v>-0.79999999999998295</v>
      </c>
      <c r="N35" s="2">
        <f t="shared" si="0"/>
        <v>2000</v>
      </c>
      <c r="O35" s="2">
        <f t="shared" si="7"/>
        <v>-1599.9999999999659</v>
      </c>
      <c r="P35" s="2">
        <f t="shared" si="8"/>
        <v>411800</v>
      </c>
      <c r="Q35" s="2">
        <f t="shared" si="11"/>
        <v>411800</v>
      </c>
      <c r="R35" s="2">
        <f t="shared" si="10"/>
        <v>378</v>
      </c>
      <c r="S35" s="2"/>
      <c r="T35" s="6">
        <f t="shared" si="2"/>
        <v>413400</v>
      </c>
      <c r="U35" s="4">
        <f>SUM(O35:$O$759)+T35</f>
        <v>570800.00000000058</v>
      </c>
      <c r="V35" s="4">
        <f>SUM(O35:$O$756)</f>
        <v>157400.00000000058</v>
      </c>
      <c r="W35" s="4">
        <f>SUM(R35:$S$759)</f>
        <v>120150</v>
      </c>
      <c r="Y35" s="2">
        <v>7000000</v>
      </c>
      <c r="Z35" s="2">
        <f t="shared" si="12"/>
        <v>2916</v>
      </c>
    </row>
    <row r="36" spans="1:26" x14ac:dyDescent="0.15">
      <c r="A36">
        <v>1</v>
      </c>
      <c r="B36" s="1">
        <v>42759</v>
      </c>
      <c r="C36">
        <v>209.2</v>
      </c>
      <c r="D36">
        <v>209.5</v>
      </c>
      <c r="E36">
        <v>205.5</v>
      </c>
      <c r="F36">
        <v>205.9</v>
      </c>
      <c r="G36">
        <v>174651600</v>
      </c>
      <c r="H36" s="2">
        <f t="shared" si="3"/>
        <v>35960764440</v>
      </c>
      <c r="I36">
        <f t="shared" si="4"/>
        <v>-5.2999999999999829</v>
      </c>
      <c r="J36" t="str">
        <f t="shared" si="5"/>
        <v>高値割、安値割</v>
      </c>
      <c r="K36">
        <f t="shared" si="6"/>
        <v>5.2999999999999829</v>
      </c>
      <c r="N36" s="2">
        <f t="shared" si="0"/>
        <v>2000</v>
      </c>
      <c r="O36" s="2">
        <f t="shared" si="7"/>
        <v>10599.999999999965</v>
      </c>
      <c r="P36" s="2" t="str">
        <f t="shared" si="8"/>
        <v/>
      </c>
      <c r="Q36" s="2" t="str">
        <f t="shared" si="11"/>
        <v/>
      </c>
      <c r="R36" s="2" t="str">
        <f t="shared" si="10"/>
        <v/>
      </c>
      <c r="S36" s="2"/>
      <c r="T36" s="6">
        <f t="shared" si="2"/>
        <v>411800</v>
      </c>
      <c r="U36" s="4">
        <f>SUM(O36:$O$759)+T36</f>
        <v>570800.00000000058</v>
      </c>
      <c r="V36" s="4">
        <f>SUM(O36:$O$756)</f>
        <v>159000.00000000055</v>
      </c>
      <c r="W36" s="4">
        <f>SUM(R36:$S$759)</f>
        <v>119772</v>
      </c>
      <c r="Z36" s="2">
        <f t="shared" si="12"/>
        <v>3240</v>
      </c>
    </row>
    <row r="37" spans="1:26" x14ac:dyDescent="0.15">
      <c r="A37">
        <v>1</v>
      </c>
      <c r="B37" s="1">
        <v>42758</v>
      </c>
      <c r="C37">
        <v>211</v>
      </c>
      <c r="D37">
        <v>212.1</v>
      </c>
      <c r="E37">
        <v>209.7</v>
      </c>
      <c r="F37">
        <v>211.2</v>
      </c>
      <c r="G37">
        <v>104602400</v>
      </c>
      <c r="H37" s="2">
        <f t="shared" si="3"/>
        <v>22092026880</v>
      </c>
      <c r="I37">
        <f t="shared" si="4"/>
        <v>-1.6000000000000227</v>
      </c>
      <c r="J37" t="str">
        <f t="shared" si="5"/>
        <v>高値割、安値割</v>
      </c>
      <c r="K37" t="str">
        <f t="shared" si="6"/>
        <v/>
      </c>
      <c r="N37" s="2">
        <f t="shared" si="0"/>
        <v>2000</v>
      </c>
      <c r="O37" s="2" t="str">
        <f t="shared" si="7"/>
        <v/>
      </c>
      <c r="P37" s="2" t="str">
        <f t="shared" si="8"/>
        <v/>
      </c>
      <c r="Q37" s="2">
        <f t="shared" si="11"/>
        <v>423200</v>
      </c>
      <c r="R37" s="2">
        <f t="shared" si="10"/>
        <v>378</v>
      </c>
      <c r="S37" s="2"/>
      <c r="T37" s="6">
        <f t="shared" si="2"/>
        <v>422400</v>
      </c>
      <c r="U37" s="4">
        <f>SUM(O37:$O$759)+T37</f>
        <v>570800.0000000007</v>
      </c>
      <c r="V37" s="4">
        <f>SUM(O37:$O$756)</f>
        <v>148400.00000000064</v>
      </c>
      <c r="W37" s="4">
        <f>SUM(R37:$S$759)</f>
        <v>119772</v>
      </c>
    </row>
    <row r="38" spans="1:26" x14ac:dyDescent="0.15">
      <c r="A38">
        <v>1</v>
      </c>
      <c r="B38" s="1">
        <v>42755</v>
      </c>
      <c r="C38">
        <v>212.6</v>
      </c>
      <c r="D38">
        <v>213.6</v>
      </c>
      <c r="E38">
        <v>210.9</v>
      </c>
      <c r="F38">
        <v>212.8</v>
      </c>
      <c r="G38">
        <v>110913200</v>
      </c>
      <c r="H38" s="2">
        <f t="shared" si="3"/>
        <v>23602328960</v>
      </c>
      <c r="I38">
        <f t="shared" si="4"/>
        <v>1.2000000000000171</v>
      </c>
      <c r="J38" t="str">
        <f t="shared" si="5"/>
        <v/>
      </c>
      <c r="K38" t="str">
        <f t="shared" si="6"/>
        <v/>
      </c>
      <c r="N38" s="2">
        <f t="shared" si="0"/>
        <v>2000</v>
      </c>
      <c r="O38" s="2" t="str">
        <f t="shared" si="7"/>
        <v/>
      </c>
      <c r="P38" s="2">
        <f t="shared" si="8"/>
        <v>423200</v>
      </c>
      <c r="Q38" s="2" t="str">
        <f t="shared" si="11"/>
        <v/>
      </c>
      <c r="R38" s="2" t="str">
        <f t="shared" si="10"/>
        <v/>
      </c>
      <c r="S38" s="2"/>
      <c r="T38" s="6">
        <f t="shared" si="2"/>
        <v>425600</v>
      </c>
      <c r="U38" s="4">
        <f>SUM(O38:$O$759)+T38</f>
        <v>574000.0000000007</v>
      </c>
      <c r="V38" s="4">
        <f>SUM(O38:$O$756)</f>
        <v>148400.00000000064</v>
      </c>
      <c r="W38" s="4">
        <f>SUM(R38:$S$759)</f>
        <v>119394</v>
      </c>
    </row>
    <row r="39" spans="1:26" x14ac:dyDescent="0.15">
      <c r="A39">
        <v>1</v>
      </c>
      <c r="B39" s="1">
        <v>42754</v>
      </c>
      <c r="C39">
        <v>210.1</v>
      </c>
      <c r="D39">
        <v>214.3</v>
      </c>
      <c r="E39">
        <v>210</v>
      </c>
      <c r="F39">
        <v>211.6</v>
      </c>
      <c r="G39">
        <v>141546900</v>
      </c>
      <c r="H39" s="2">
        <f t="shared" si="3"/>
        <v>29951324040</v>
      </c>
      <c r="I39">
        <f t="shared" si="4"/>
        <v>4.2999999999999829</v>
      </c>
      <c r="J39" t="str">
        <f t="shared" si="5"/>
        <v>高値超、安値超</v>
      </c>
      <c r="K39">
        <f t="shared" si="6"/>
        <v>-4.2999999999999829</v>
      </c>
      <c r="N39" s="2">
        <f t="shared" si="0"/>
        <v>2000</v>
      </c>
      <c r="O39" s="2">
        <f t="shared" si="7"/>
        <v>-8599.9999999999654</v>
      </c>
      <c r="P39" s="2">
        <f t="shared" si="8"/>
        <v>414600</v>
      </c>
      <c r="Q39" s="2">
        <f t="shared" si="11"/>
        <v>414600</v>
      </c>
      <c r="R39" s="2">
        <f t="shared" si="10"/>
        <v>378</v>
      </c>
      <c r="S39" s="2"/>
      <c r="T39" s="6">
        <f t="shared" si="2"/>
        <v>423200</v>
      </c>
      <c r="U39" s="4">
        <f>SUM(O39:$O$759)+T39</f>
        <v>571600.0000000007</v>
      </c>
      <c r="V39" s="4">
        <f>SUM(O39:$O$756)</f>
        <v>148400.00000000064</v>
      </c>
      <c r="W39" s="4">
        <f>SUM(R39:$S$759)</f>
        <v>119394</v>
      </c>
    </row>
    <row r="40" spans="1:26" x14ac:dyDescent="0.15">
      <c r="A40">
        <v>1</v>
      </c>
      <c r="B40" s="1">
        <v>42753</v>
      </c>
      <c r="C40">
        <v>207.2</v>
      </c>
      <c r="D40">
        <v>208</v>
      </c>
      <c r="E40">
        <v>204.4</v>
      </c>
      <c r="F40">
        <v>207.3</v>
      </c>
      <c r="G40">
        <v>161151800</v>
      </c>
      <c r="H40" s="2">
        <f t="shared" si="3"/>
        <v>33406768140</v>
      </c>
      <c r="I40">
        <f t="shared" si="4"/>
        <v>-1</v>
      </c>
      <c r="J40" t="str">
        <f t="shared" si="5"/>
        <v>高値割、安値割</v>
      </c>
      <c r="K40">
        <f t="shared" si="6"/>
        <v>1</v>
      </c>
      <c r="N40" s="2">
        <f t="shared" si="0"/>
        <v>2000</v>
      </c>
      <c r="O40" s="2">
        <f t="shared" si="7"/>
        <v>2000</v>
      </c>
      <c r="P40" s="2" t="str">
        <f t="shared" si="8"/>
        <v/>
      </c>
      <c r="Q40" s="2" t="str">
        <f t="shared" si="11"/>
        <v/>
      </c>
      <c r="R40" s="2" t="str">
        <f t="shared" si="10"/>
        <v/>
      </c>
      <c r="S40" s="2"/>
      <c r="T40" s="6">
        <f t="shared" si="2"/>
        <v>414600</v>
      </c>
      <c r="U40" s="4">
        <f>SUM(O40:$O$759)+T40</f>
        <v>571600.00000000058</v>
      </c>
      <c r="V40" s="4">
        <f>SUM(O40:$O$756)</f>
        <v>157000.00000000055</v>
      </c>
      <c r="W40" s="4">
        <f>SUM(R40:$S$759)</f>
        <v>119016</v>
      </c>
    </row>
    <row r="41" spans="1:26" x14ac:dyDescent="0.15">
      <c r="A41">
        <v>1</v>
      </c>
      <c r="B41" s="1">
        <v>42752</v>
      </c>
      <c r="C41">
        <v>210</v>
      </c>
      <c r="D41">
        <v>210.1</v>
      </c>
      <c r="E41">
        <v>207.1</v>
      </c>
      <c r="F41">
        <v>208.3</v>
      </c>
      <c r="G41">
        <v>147754800</v>
      </c>
      <c r="H41" s="2">
        <f t="shared" si="3"/>
        <v>30777324840</v>
      </c>
      <c r="I41">
        <f t="shared" si="4"/>
        <v>-3.3999999999999773</v>
      </c>
      <c r="J41" t="str">
        <f t="shared" si="5"/>
        <v>高値割、安値割</v>
      </c>
      <c r="K41" t="str">
        <f t="shared" si="6"/>
        <v/>
      </c>
      <c r="N41" s="2">
        <f t="shared" si="0"/>
        <v>2000</v>
      </c>
      <c r="O41" s="2" t="str">
        <f t="shared" si="7"/>
        <v/>
      </c>
      <c r="P41" s="2" t="str">
        <f t="shared" si="8"/>
        <v/>
      </c>
      <c r="Q41" s="2">
        <f t="shared" si="11"/>
        <v>427800</v>
      </c>
      <c r="R41" s="2">
        <f t="shared" si="10"/>
        <v>378</v>
      </c>
      <c r="S41" s="2"/>
      <c r="T41" s="6">
        <f t="shared" si="2"/>
        <v>416600</v>
      </c>
      <c r="U41" s="4">
        <f>SUM(O41:$O$759)+T41</f>
        <v>571600.00000000058</v>
      </c>
      <c r="V41" s="4">
        <f>SUM(O41:$O$756)</f>
        <v>155000.00000000058</v>
      </c>
      <c r="W41" s="4">
        <f>SUM(R41:$S$759)</f>
        <v>119016</v>
      </c>
    </row>
    <row r="42" spans="1:26" x14ac:dyDescent="0.15">
      <c r="A42">
        <v>1</v>
      </c>
      <c r="B42" s="1">
        <v>42751</v>
      </c>
      <c r="C42">
        <v>214.4</v>
      </c>
      <c r="D42">
        <v>214.7</v>
      </c>
      <c r="E42">
        <v>211.4</v>
      </c>
      <c r="F42">
        <v>211.7</v>
      </c>
      <c r="G42">
        <v>107602400</v>
      </c>
      <c r="H42" s="2">
        <f t="shared" si="3"/>
        <v>22779428080</v>
      </c>
      <c r="I42">
        <f t="shared" si="4"/>
        <v>-2.2000000000000171</v>
      </c>
      <c r="J42" t="str">
        <f t="shared" si="5"/>
        <v/>
      </c>
      <c r="K42" t="str">
        <f t="shared" si="6"/>
        <v/>
      </c>
      <c r="N42" s="2">
        <f t="shared" si="0"/>
        <v>2000</v>
      </c>
      <c r="O42" s="2" t="str">
        <f t="shared" si="7"/>
        <v/>
      </c>
      <c r="P42" s="2">
        <f t="shared" si="8"/>
        <v>427800</v>
      </c>
      <c r="Q42" s="2">
        <f t="shared" si="11"/>
        <v>427800</v>
      </c>
      <c r="R42" s="2">
        <f t="shared" si="10"/>
        <v>378</v>
      </c>
      <c r="S42" s="2"/>
      <c r="T42" s="6">
        <f t="shared" si="2"/>
        <v>423400</v>
      </c>
      <c r="U42" s="4">
        <f>SUM(O42:$O$759)+T42</f>
        <v>578400.00000000058</v>
      </c>
      <c r="V42" s="4">
        <f>SUM(O42:$O$756)</f>
        <v>155000.00000000058</v>
      </c>
      <c r="W42" s="4">
        <f>SUM(R42:$S$759)</f>
        <v>118638</v>
      </c>
    </row>
    <row r="43" spans="1:26" x14ac:dyDescent="0.15">
      <c r="A43">
        <v>1</v>
      </c>
      <c r="B43" s="1">
        <v>42748</v>
      </c>
      <c r="C43">
        <v>212.7</v>
      </c>
      <c r="D43">
        <v>213.9</v>
      </c>
      <c r="E43">
        <v>212.1</v>
      </c>
      <c r="F43">
        <v>213.9</v>
      </c>
      <c r="G43">
        <v>102230200</v>
      </c>
      <c r="H43" s="2">
        <f t="shared" si="3"/>
        <v>21867039780</v>
      </c>
      <c r="I43">
        <f t="shared" si="4"/>
        <v>1.0999999999999943</v>
      </c>
      <c r="J43" t="str">
        <f t="shared" si="5"/>
        <v/>
      </c>
      <c r="K43">
        <f t="shared" si="6"/>
        <v>-1.0999999999999943</v>
      </c>
      <c r="N43" s="2">
        <f t="shared" si="0"/>
        <v>2000</v>
      </c>
      <c r="O43" s="2">
        <f t="shared" si="7"/>
        <v>-2199.9999999999886</v>
      </c>
      <c r="P43" s="2" t="str">
        <f t="shared" si="8"/>
        <v/>
      </c>
      <c r="Q43" s="2">
        <f t="shared" si="11"/>
        <v>431200</v>
      </c>
      <c r="R43" s="2">
        <f t="shared" si="10"/>
        <v>378</v>
      </c>
      <c r="S43" s="2"/>
      <c r="T43" s="6">
        <f t="shared" si="2"/>
        <v>427800</v>
      </c>
      <c r="U43" s="4">
        <f>SUM(O43:$O$759)+T43</f>
        <v>582800.00000000058</v>
      </c>
      <c r="V43" s="4">
        <f>SUM(O43:$O$756)</f>
        <v>155000.00000000058</v>
      </c>
      <c r="W43" s="4">
        <f>SUM(R43:$S$759)</f>
        <v>118260</v>
      </c>
    </row>
    <row r="44" spans="1:26" x14ac:dyDescent="0.15">
      <c r="A44">
        <v>1</v>
      </c>
      <c r="B44" s="1">
        <v>42747</v>
      </c>
      <c r="C44">
        <v>214</v>
      </c>
      <c r="D44">
        <v>214.3</v>
      </c>
      <c r="E44">
        <v>211.6</v>
      </c>
      <c r="F44">
        <v>212.8</v>
      </c>
      <c r="G44">
        <v>136269800</v>
      </c>
      <c r="H44" s="2">
        <f t="shared" si="3"/>
        <v>28998213440</v>
      </c>
      <c r="I44">
        <f t="shared" si="4"/>
        <v>-2.7999999999999829</v>
      </c>
      <c r="J44" t="str">
        <f t="shared" si="5"/>
        <v>高値割、安値割</v>
      </c>
      <c r="K44" t="str">
        <f t="shared" si="6"/>
        <v/>
      </c>
      <c r="N44" s="2">
        <f t="shared" si="0"/>
        <v>2000</v>
      </c>
      <c r="O44" s="2" t="str">
        <f t="shared" si="7"/>
        <v/>
      </c>
      <c r="P44" s="2">
        <f t="shared" si="8"/>
        <v>431200</v>
      </c>
      <c r="Q44" s="2" t="str">
        <f t="shared" si="11"/>
        <v/>
      </c>
      <c r="R44" s="2" t="str">
        <f t="shared" si="10"/>
        <v/>
      </c>
      <c r="S44" s="2"/>
      <c r="T44" s="6">
        <f t="shared" si="2"/>
        <v>425600</v>
      </c>
      <c r="U44" s="4">
        <f>SUM(O44:$O$759)+T44</f>
        <v>582800.00000000058</v>
      </c>
      <c r="V44" s="4">
        <f>SUM(O44:$O$756)</f>
        <v>157200.00000000055</v>
      </c>
      <c r="W44" s="4">
        <f>SUM(R44:$S$759)</f>
        <v>117882</v>
      </c>
    </row>
    <row r="45" spans="1:26" x14ac:dyDescent="0.15">
      <c r="A45">
        <v>1</v>
      </c>
      <c r="B45" s="1">
        <v>42746</v>
      </c>
      <c r="C45">
        <v>213.3</v>
      </c>
      <c r="D45">
        <v>215.9</v>
      </c>
      <c r="E45">
        <v>213.1</v>
      </c>
      <c r="F45">
        <v>215.6</v>
      </c>
      <c r="G45">
        <v>121067600</v>
      </c>
      <c r="H45" s="2">
        <f t="shared" si="3"/>
        <v>26102174560</v>
      </c>
      <c r="I45">
        <f t="shared" si="4"/>
        <v>3.5</v>
      </c>
      <c r="J45" t="str">
        <f t="shared" si="5"/>
        <v>高値超、安値超</v>
      </c>
      <c r="K45">
        <f t="shared" si="6"/>
        <v>-3.5</v>
      </c>
      <c r="N45" s="2">
        <f t="shared" si="0"/>
        <v>2000</v>
      </c>
      <c r="O45" s="2">
        <f t="shared" si="7"/>
        <v>-7000</v>
      </c>
      <c r="P45" s="2">
        <f t="shared" si="8"/>
        <v>424200</v>
      </c>
      <c r="Q45" s="2">
        <f t="shared" si="11"/>
        <v>424200</v>
      </c>
      <c r="R45" s="2">
        <f t="shared" si="10"/>
        <v>378</v>
      </c>
      <c r="S45" s="2"/>
      <c r="T45" s="6">
        <f t="shared" si="2"/>
        <v>431200</v>
      </c>
      <c r="U45" s="4">
        <f>SUM(O45:$O$759)+T45</f>
        <v>588400.00000000058</v>
      </c>
      <c r="V45" s="4">
        <f>SUM(O45:$O$756)</f>
        <v>157200.00000000055</v>
      </c>
      <c r="W45" s="4">
        <f>SUM(R45:$S$759)</f>
        <v>117882</v>
      </c>
    </row>
    <row r="46" spans="1:26" x14ac:dyDescent="0.15">
      <c r="A46">
        <v>1</v>
      </c>
      <c r="B46" s="1">
        <v>42745</v>
      </c>
      <c r="C46">
        <v>213.6</v>
      </c>
      <c r="D46">
        <v>214.3</v>
      </c>
      <c r="E46">
        <v>212.1</v>
      </c>
      <c r="F46">
        <v>212.1</v>
      </c>
      <c r="G46">
        <v>121214700</v>
      </c>
      <c r="H46" s="2">
        <f t="shared" si="3"/>
        <v>25709637870</v>
      </c>
      <c r="I46">
        <f t="shared" si="4"/>
        <v>-2.3000000000000114</v>
      </c>
      <c r="J46" t="str">
        <f t="shared" si="5"/>
        <v>高値割、安値割</v>
      </c>
      <c r="K46">
        <f t="shared" si="6"/>
        <v>2.3000000000000114</v>
      </c>
      <c r="N46" s="2">
        <f t="shared" si="0"/>
        <v>2000</v>
      </c>
      <c r="O46" s="2">
        <f t="shared" si="7"/>
        <v>4600.0000000000227</v>
      </c>
      <c r="P46" s="2" t="str">
        <f t="shared" si="8"/>
        <v/>
      </c>
      <c r="Q46" s="2" t="str">
        <f t="shared" si="11"/>
        <v/>
      </c>
      <c r="R46" s="2" t="str">
        <f t="shared" si="10"/>
        <v/>
      </c>
      <c r="S46" s="2"/>
      <c r="T46" s="6">
        <f t="shared" si="2"/>
        <v>424200</v>
      </c>
      <c r="U46" s="4">
        <f>SUM(O46:$O$759)+T46</f>
        <v>588400.00000000047</v>
      </c>
      <c r="V46" s="4">
        <f>SUM(O46:$O$756)</f>
        <v>164200.00000000052</v>
      </c>
      <c r="W46" s="4">
        <f>SUM(R46:$S$759)</f>
        <v>117504</v>
      </c>
    </row>
    <row r="47" spans="1:26" x14ac:dyDescent="0.15">
      <c r="A47">
        <v>1</v>
      </c>
      <c r="B47" s="1">
        <v>42741</v>
      </c>
      <c r="C47">
        <v>213.9</v>
      </c>
      <c r="D47">
        <v>215.1</v>
      </c>
      <c r="E47">
        <v>212.9</v>
      </c>
      <c r="F47">
        <v>214.4</v>
      </c>
      <c r="G47">
        <v>127594300</v>
      </c>
      <c r="H47" s="2">
        <f t="shared" si="3"/>
        <v>27356217920</v>
      </c>
      <c r="I47">
        <f t="shared" si="4"/>
        <v>-2.0999999999999943</v>
      </c>
      <c r="J47" t="str">
        <f t="shared" si="5"/>
        <v>高値割、安値割</v>
      </c>
      <c r="K47" t="str">
        <f t="shared" si="6"/>
        <v/>
      </c>
      <c r="N47" s="2">
        <f t="shared" si="0"/>
        <v>2000</v>
      </c>
      <c r="O47" s="2" t="str">
        <f t="shared" si="7"/>
        <v/>
      </c>
      <c r="P47" s="2" t="str">
        <f t="shared" si="8"/>
        <v/>
      </c>
      <c r="Q47" s="2">
        <f t="shared" si="11"/>
        <v>431400</v>
      </c>
      <c r="R47" s="2">
        <f t="shared" si="10"/>
        <v>378</v>
      </c>
      <c r="S47" s="2"/>
      <c r="T47" s="6">
        <f t="shared" si="2"/>
        <v>428800</v>
      </c>
      <c r="U47" s="4">
        <f>SUM(O47:$O$759)+T47</f>
        <v>588400.00000000047</v>
      </c>
      <c r="V47" s="4">
        <f>SUM(O47:$O$756)</f>
        <v>159600.00000000049</v>
      </c>
      <c r="W47" s="4">
        <f>SUM(R47:$S$759)</f>
        <v>117504</v>
      </c>
    </row>
    <row r="48" spans="1:26" x14ac:dyDescent="0.15">
      <c r="A48">
        <v>1</v>
      </c>
      <c r="B48" s="1">
        <v>42740</v>
      </c>
      <c r="C48">
        <v>217</v>
      </c>
      <c r="D48">
        <v>217.2</v>
      </c>
      <c r="E48">
        <v>215</v>
      </c>
      <c r="F48">
        <v>216.5</v>
      </c>
      <c r="G48">
        <v>135447400</v>
      </c>
      <c r="H48" s="2">
        <f t="shared" si="3"/>
        <v>29324362100</v>
      </c>
      <c r="I48">
        <f t="shared" si="4"/>
        <v>0.80000000000001137</v>
      </c>
      <c r="J48" t="str">
        <f t="shared" si="5"/>
        <v>高値超、安値超</v>
      </c>
      <c r="K48" t="str">
        <f t="shared" si="6"/>
        <v/>
      </c>
      <c r="N48" s="2">
        <f t="shared" si="0"/>
        <v>2000</v>
      </c>
      <c r="O48" s="2" t="str">
        <f t="shared" si="7"/>
        <v/>
      </c>
      <c r="P48" s="2">
        <f t="shared" si="8"/>
        <v>431400</v>
      </c>
      <c r="Q48" s="2" t="str">
        <f t="shared" si="11"/>
        <v/>
      </c>
      <c r="R48" s="2" t="str">
        <f t="shared" si="10"/>
        <v/>
      </c>
      <c r="S48" s="2"/>
      <c r="T48" s="6">
        <f t="shared" si="2"/>
        <v>433000</v>
      </c>
      <c r="U48" s="4">
        <f>SUM(O48:$O$759)+T48</f>
        <v>592600.00000000047</v>
      </c>
      <c r="V48" s="4">
        <f>SUM(O48:$O$756)</f>
        <v>159600.00000000049</v>
      </c>
      <c r="W48" s="4">
        <f>SUM(R48:$S$759)</f>
        <v>117126</v>
      </c>
    </row>
    <row r="49" spans="1:23" x14ac:dyDescent="0.15">
      <c r="A49">
        <v>1</v>
      </c>
      <c r="B49" s="1">
        <v>42739</v>
      </c>
      <c r="C49">
        <v>214</v>
      </c>
      <c r="D49">
        <v>216.6</v>
      </c>
      <c r="E49">
        <v>213.4</v>
      </c>
      <c r="F49">
        <v>215.7</v>
      </c>
      <c r="G49">
        <v>182740100</v>
      </c>
      <c r="H49" s="2">
        <f t="shared" si="3"/>
        <v>39417039570</v>
      </c>
      <c r="I49">
        <f t="shared" si="4"/>
        <v>5.8999999999999773</v>
      </c>
      <c r="J49" t="str">
        <f t="shared" si="5"/>
        <v>高値超、安値超</v>
      </c>
      <c r="K49">
        <f t="shared" si="6"/>
        <v>-5.8999999999999773</v>
      </c>
      <c r="N49" s="2">
        <f t="shared" si="0"/>
        <v>2000</v>
      </c>
      <c r="O49" s="2">
        <f t="shared" si="7"/>
        <v>-11799.999999999955</v>
      </c>
      <c r="P49" s="2">
        <f t="shared" si="8"/>
        <v>419600</v>
      </c>
      <c r="Q49" s="2">
        <f t="shared" si="11"/>
        <v>419600</v>
      </c>
      <c r="R49" s="2">
        <f t="shared" si="10"/>
        <v>378</v>
      </c>
      <c r="S49" s="2"/>
      <c r="T49" s="6">
        <f t="shared" si="2"/>
        <v>431400</v>
      </c>
      <c r="U49" s="4">
        <f>SUM(O49:$O$759)+T49</f>
        <v>591000.00000000047</v>
      </c>
      <c r="V49" s="4">
        <f>SUM(O49:$O$756)</f>
        <v>159600.00000000049</v>
      </c>
      <c r="W49" s="4">
        <f>SUM(R49:$S$759)</f>
        <v>117126</v>
      </c>
    </row>
    <row r="50" spans="1:23" x14ac:dyDescent="0.15">
      <c r="A50">
        <v>1</v>
      </c>
      <c r="B50" s="1">
        <v>42734</v>
      </c>
      <c r="C50">
        <v>206.3</v>
      </c>
      <c r="D50">
        <v>210.9</v>
      </c>
      <c r="E50">
        <v>206</v>
      </c>
      <c r="F50">
        <v>209.8</v>
      </c>
      <c r="G50">
        <v>134881600</v>
      </c>
      <c r="H50" s="2">
        <f t="shared" si="3"/>
        <v>28298159680</v>
      </c>
      <c r="I50">
        <f t="shared" si="4"/>
        <v>0.60000000000002274</v>
      </c>
      <c r="J50" t="str">
        <f t="shared" si="5"/>
        <v>高値割、安値割</v>
      </c>
      <c r="K50">
        <f t="shared" si="6"/>
        <v>-0.60000000000002274</v>
      </c>
      <c r="N50" s="2">
        <f t="shared" si="0"/>
        <v>2000</v>
      </c>
      <c r="O50" s="2">
        <f t="shared" si="7"/>
        <v>-1200.0000000000455</v>
      </c>
      <c r="P50" s="2" t="str">
        <f t="shared" si="8"/>
        <v/>
      </c>
      <c r="Q50" s="2" t="str">
        <f t="shared" si="11"/>
        <v/>
      </c>
      <c r="R50" s="2" t="str">
        <f t="shared" si="10"/>
        <v/>
      </c>
      <c r="S50" s="2"/>
      <c r="T50" s="6">
        <f t="shared" si="2"/>
        <v>419600</v>
      </c>
      <c r="U50" s="4">
        <f>SUM(O50:$O$759)+T50</f>
        <v>591000.00000000047</v>
      </c>
      <c r="V50" s="4">
        <f>SUM(O50:$O$756)</f>
        <v>171400.00000000044</v>
      </c>
      <c r="W50" s="4">
        <f>SUM(R50:$S$759)</f>
        <v>116748</v>
      </c>
    </row>
    <row r="51" spans="1:23" x14ac:dyDescent="0.15">
      <c r="A51">
        <v>1</v>
      </c>
      <c r="B51" s="1">
        <v>42733</v>
      </c>
      <c r="C51">
        <v>212.4</v>
      </c>
      <c r="D51">
        <v>212.5</v>
      </c>
      <c r="E51">
        <v>208.2</v>
      </c>
      <c r="F51">
        <v>209.2</v>
      </c>
      <c r="G51">
        <v>178763900</v>
      </c>
      <c r="H51" s="2">
        <f t="shared" si="3"/>
        <v>37397407880</v>
      </c>
      <c r="I51">
        <f t="shared" si="4"/>
        <v>-5.3000000000000114</v>
      </c>
      <c r="J51" t="str">
        <f t="shared" si="5"/>
        <v>高値割、安値割</v>
      </c>
      <c r="K51" t="str">
        <f t="shared" si="6"/>
        <v/>
      </c>
      <c r="N51" s="2">
        <f t="shared" si="0"/>
        <v>2000</v>
      </c>
      <c r="O51" s="2" t="str">
        <f t="shared" si="7"/>
        <v/>
      </c>
      <c r="P51" s="2" t="str">
        <f t="shared" si="8"/>
        <v/>
      </c>
      <c r="Q51" s="2">
        <f t="shared" si="11"/>
        <v>431400</v>
      </c>
      <c r="R51" s="2">
        <f t="shared" si="10"/>
        <v>378</v>
      </c>
      <c r="S51" s="2"/>
      <c r="T51" s="6">
        <f t="shared" si="2"/>
        <v>418400</v>
      </c>
      <c r="U51" s="4">
        <f>SUM(O51:$O$759)+T51</f>
        <v>591000.00000000047</v>
      </c>
      <c r="V51" s="4">
        <f>SUM(O51:$O$756)</f>
        <v>172600.00000000049</v>
      </c>
      <c r="W51" s="4">
        <f>SUM(R51:$S$759)</f>
        <v>116748</v>
      </c>
    </row>
    <row r="52" spans="1:23" x14ac:dyDescent="0.15">
      <c r="A52">
        <v>1</v>
      </c>
      <c r="B52" s="1">
        <v>42732</v>
      </c>
      <c r="C52">
        <v>216.5</v>
      </c>
      <c r="D52">
        <v>216.8</v>
      </c>
      <c r="E52">
        <v>214</v>
      </c>
      <c r="F52">
        <v>214.5</v>
      </c>
      <c r="G52">
        <v>100763000</v>
      </c>
      <c r="H52" s="2">
        <f t="shared" si="3"/>
        <v>21613663500</v>
      </c>
      <c r="I52">
        <f t="shared" si="4"/>
        <v>-1.1999999999999886</v>
      </c>
      <c r="J52" t="str">
        <f t="shared" si="5"/>
        <v/>
      </c>
      <c r="K52" t="str">
        <f t="shared" si="6"/>
        <v/>
      </c>
      <c r="N52" s="2">
        <f t="shared" si="0"/>
        <v>2000</v>
      </c>
      <c r="O52" s="2" t="str">
        <f t="shared" si="7"/>
        <v/>
      </c>
      <c r="P52" s="2">
        <f t="shared" si="8"/>
        <v>431400</v>
      </c>
      <c r="Q52" s="2" t="str">
        <f t="shared" si="11"/>
        <v/>
      </c>
      <c r="R52" s="2" t="str">
        <f t="shared" si="10"/>
        <v/>
      </c>
      <c r="S52" s="2"/>
      <c r="T52" s="6">
        <f t="shared" si="2"/>
        <v>429000</v>
      </c>
      <c r="U52" s="4">
        <f>SUM(O52:$O$759)+T52</f>
        <v>601600.00000000047</v>
      </c>
      <c r="V52" s="4">
        <f>SUM(O52:$O$756)</f>
        <v>172600.00000000049</v>
      </c>
      <c r="W52" s="4">
        <f>SUM(R52:$S$759)</f>
        <v>116370</v>
      </c>
    </row>
    <row r="53" spans="1:23" x14ac:dyDescent="0.15">
      <c r="A53">
        <v>1</v>
      </c>
      <c r="B53" s="1">
        <v>42731</v>
      </c>
      <c r="C53">
        <v>214</v>
      </c>
      <c r="D53">
        <v>217.7</v>
      </c>
      <c r="E53">
        <v>213.6</v>
      </c>
      <c r="F53">
        <v>215.7</v>
      </c>
      <c r="G53">
        <v>152006300</v>
      </c>
      <c r="H53" s="2">
        <f t="shared" si="3"/>
        <v>32787758910</v>
      </c>
      <c r="I53">
        <f t="shared" si="4"/>
        <v>0.79999999999998295</v>
      </c>
      <c r="J53" t="str">
        <f t="shared" si="5"/>
        <v/>
      </c>
      <c r="K53">
        <f t="shared" si="6"/>
        <v>-0.79999999999998295</v>
      </c>
      <c r="N53" s="2">
        <f t="shared" si="0"/>
        <v>2000</v>
      </c>
      <c r="O53" s="2">
        <f t="shared" si="7"/>
        <v>-1599.9999999999659</v>
      </c>
      <c r="P53" s="2">
        <f t="shared" si="8"/>
        <v>429800</v>
      </c>
      <c r="Q53" s="2">
        <f t="shared" si="11"/>
        <v>429800</v>
      </c>
      <c r="R53" s="2">
        <f t="shared" si="10"/>
        <v>378</v>
      </c>
      <c r="S53" s="2"/>
      <c r="T53" s="6">
        <f t="shared" si="2"/>
        <v>431400</v>
      </c>
      <c r="U53" s="4">
        <f>SUM(O53:$O$759)+T53</f>
        <v>604000.00000000047</v>
      </c>
      <c r="V53" s="4">
        <f>SUM(O53:$O$756)</f>
        <v>172600.00000000049</v>
      </c>
      <c r="W53" s="4">
        <f>SUM(R53:$S$759)</f>
        <v>116370</v>
      </c>
    </row>
    <row r="54" spans="1:23" x14ac:dyDescent="0.15">
      <c r="A54">
        <v>1</v>
      </c>
      <c r="B54" s="1">
        <v>42730</v>
      </c>
      <c r="C54">
        <v>215.1</v>
      </c>
      <c r="D54">
        <v>216.1</v>
      </c>
      <c r="E54">
        <v>213.8</v>
      </c>
      <c r="F54">
        <v>214.9</v>
      </c>
      <c r="G54">
        <v>136289000</v>
      </c>
      <c r="H54" s="2">
        <f t="shared" si="3"/>
        <v>29288506100</v>
      </c>
      <c r="I54">
        <f t="shared" si="4"/>
        <v>-2.2999999999999829</v>
      </c>
      <c r="J54" t="str">
        <f t="shared" si="5"/>
        <v>高値割、安値割</v>
      </c>
      <c r="K54">
        <f t="shared" si="6"/>
        <v>2.2999999999999829</v>
      </c>
      <c r="N54" s="2">
        <f t="shared" si="0"/>
        <v>2000</v>
      </c>
      <c r="O54" s="2">
        <f t="shared" si="7"/>
        <v>4599.9999999999654</v>
      </c>
      <c r="P54" s="2" t="str">
        <f t="shared" si="8"/>
        <v/>
      </c>
      <c r="Q54" s="2">
        <f t="shared" si="11"/>
        <v>438400</v>
      </c>
      <c r="R54" s="2">
        <f t="shared" si="10"/>
        <v>378</v>
      </c>
      <c r="S54" s="2"/>
      <c r="T54" s="6">
        <f t="shared" si="2"/>
        <v>429800</v>
      </c>
      <c r="U54" s="4">
        <f>SUM(O54:$O$759)+T54</f>
        <v>604000.00000000047</v>
      </c>
      <c r="V54" s="4">
        <f>SUM(O54:$O$756)</f>
        <v>174200.00000000047</v>
      </c>
      <c r="W54" s="4">
        <f>SUM(R54:$S$759)</f>
        <v>115992</v>
      </c>
    </row>
    <row r="55" spans="1:23" x14ac:dyDescent="0.15">
      <c r="A55">
        <v>1</v>
      </c>
      <c r="B55" s="1">
        <v>42726</v>
      </c>
      <c r="C55">
        <v>218</v>
      </c>
      <c r="D55">
        <v>218.3</v>
      </c>
      <c r="E55">
        <v>214.3</v>
      </c>
      <c r="F55">
        <v>217.2</v>
      </c>
      <c r="G55">
        <v>173835100</v>
      </c>
      <c r="H55" s="2">
        <f t="shared" si="3"/>
        <v>37756983720</v>
      </c>
      <c r="I55">
        <f t="shared" si="4"/>
        <v>-2</v>
      </c>
      <c r="J55" t="str">
        <f t="shared" si="5"/>
        <v>高値割、安値割</v>
      </c>
      <c r="K55" t="str">
        <f t="shared" si="6"/>
        <v/>
      </c>
      <c r="N55" s="2">
        <f t="shared" si="0"/>
        <v>2000</v>
      </c>
      <c r="O55" s="2" t="str">
        <f t="shared" si="7"/>
        <v/>
      </c>
      <c r="P55" s="2">
        <f t="shared" si="8"/>
        <v>438400</v>
      </c>
      <c r="Q55" s="2" t="str">
        <f t="shared" si="11"/>
        <v/>
      </c>
      <c r="R55" s="2" t="str">
        <f t="shared" si="10"/>
        <v/>
      </c>
      <c r="S55" s="2"/>
      <c r="T55" s="6">
        <f t="shared" si="2"/>
        <v>434400</v>
      </c>
      <c r="U55" s="4">
        <f>SUM(O55:$O$759)+T55</f>
        <v>604000.00000000047</v>
      </c>
      <c r="V55" s="4">
        <f>SUM(O55:$O$756)</f>
        <v>169600.00000000049</v>
      </c>
      <c r="W55" s="4">
        <f>SUM(R55:$S$759)</f>
        <v>115614</v>
      </c>
    </row>
    <row r="56" spans="1:23" x14ac:dyDescent="0.15">
      <c r="A56">
        <v>1</v>
      </c>
      <c r="B56" s="1">
        <v>42725</v>
      </c>
      <c r="C56">
        <v>220</v>
      </c>
      <c r="D56">
        <v>221.8</v>
      </c>
      <c r="E56">
        <v>218.7</v>
      </c>
      <c r="F56">
        <v>219.2</v>
      </c>
      <c r="G56">
        <v>163218800</v>
      </c>
      <c r="H56" s="2">
        <f t="shared" si="3"/>
        <v>35777560960</v>
      </c>
      <c r="I56">
        <f t="shared" si="4"/>
        <v>-0.20000000000001705</v>
      </c>
      <c r="J56" t="str">
        <f t="shared" si="5"/>
        <v>高値超、安値超</v>
      </c>
      <c r="K56">
        <f t="shared" si="6"/>
        <v>0.20000000000001705</v>
      </c>
      <c r="N56" s="2">
        <f t="shared" si="0"/>
        <v>2000</v>
      </c>
      <c r="O56" s="2">
        <f t="shared" si="7"/>
        <v>400.00000000003411</v>
      </c>
      <c r="P56" s="2">
        <f t="shared" si="8"/>
        <v>438800</v>
      </c>
      <c r="Q56" s="2">
        <f t="shared" si="11"/>
        <v>438800</v>
      </c>
      <c r="R56" s="2">
        <f t="shared" si="10"/>
        <v>378</v>
      </c>
      <c r="S56" s="2"/>
      <c r="T56" s="6">
        <f t="shared" si="2"/>
        <v>438400</v>
      </c>
      <c r="U56" s="4">
        <f>SUM(O56:$O$759)+T56</f>
        <v>608000.00000000047</v>
      </c>
      <c r="V56" s="4">
        <f>SUM(O56:$O$756)</f>
        <v>169600.00000000049</v>
      </c>
      <c r="W56" s="4">
        <f>SUM(R56:$S$759)</f>
        <v>115614</v>
      </c>
    </row>
    <row r="57" spans="1:23" x14ac:dyDescent="0.15">
      <c r="A57">
        <v>1</v>
      </c>
      <c r="B57" s="1">
        <v>42724</v>
      </c>
      <c r="C57">
        <v>220.3</v>
      </c>
      <c r="D57">
        <v>220.6</v>
      </c>
      <c r="E57">
        <v>217.2</v>
      </c>
      <c r="F57">
        <v>219.4</v>
      </c>
      <c r="G57">
        <v>139814800</v>
      </c>
      <c r="H57" s="2">
        <f t="shared" si="3"/>
        <v>30675367120</v>
      </c>
      <c r="I57">
        <f t="shared" si="4"/>
        <v>-1.5</v>
      </c>
      <c r="J57" t="str">
        <f t="shared" si="5"/>
        <v>高値割、安値割</v>
      </c>
      <c r="K57">
        <f t="shared" si="6"/>
        <v>1.5</v>
      </c>
      <c r="N57" s="2">
        <f t="shared" si="0"/>
        <v>2000</v>
      </c>
      <c r="O57" s="2">
        <f t="shared" si="7"/>
        <v>3000</v>
      </c>
      <c r="P57" s="2" t="str">
        <f t="shared" si="8"/>
        <v/>
      </c>
      <c r="Q57" s="2" t="str">
        <f t="shared" si="11"/>
        <v/>
      </c>
      <c r="R57" s="2" t="str">
        <f t="shared" si="10"/>
        <v/>
      </c>
      <c r="S57" s="2"/>
      <c r="T57" s="6">
        <f t="shared" si="2"/>
        <v>438800</v>
      </c>
      <c r="U57" s="4">
        <f>SUM(O57:$O$759)+T57</f>
        <v>608000.00000000047</v>
      </c>
      <c r="V57" s="4">
        <f>SUM(O57:$O$756)</f>
        <v>169200.00000000044</v>
      </c>
      <c r="W57" s="4">
        <f>SUM(R57:$S$759)</f>
        <v>115236</v>
      </c>
    </row>
    <row r="58" spans="1:23" x14ac:dyDescent="0.15">
      <c r="A58">
        <v>1</v>
      </c>
      <c r="B58" s="1">
        <v>42723</v>
      </c>
      <c r="C58">
        <v>222.4</v>
      </c>
      <c r="D58">
        <v>223.7</v>
      </c>
      <c r="E58">
        <v>220.7</v>
      </c>
      <c r="F58">
        <v>220.9</v>
      </c>
      <c r="G58">
        <v>142766200</v>
      </c>
      <c r="H58" s="2">
        <f t="shared" si="3"/>
        <v>31537053580</v>
      </c>
      <c r="I58">
        <f t="shared" si="4"/>
        <v>-3.4000000000000057</v>
      </c>
      <c r="J58" t="str">
        <f t="shared" si="5"/>
        <v>高値割、安値割</v>
      </c>
      <c r="K58" t="str">
        <f t="shared" si="6"/>
        <v/>
      </c>
      <c r="N58" s="2">
        <f t="shared" si="0"/>
        <v>2000</v>
      </c>
      <c r="O58" s="2" t="str">
        <f t="shared" si="7"/>
        <v/>
      </c>
      <c r="P58" s="2" t="str">
        <f t="shared" si="8"/>
        <v/>
      </c>
      <c r="Q58" s="2" t="str">
        <f t="shared" si="11"/>
        <v/>
      </c>
      <c r="R58" s="2" t="str">
        <f t="shared" si="10"/>
        <v/>
      </c>
      <c r="S58" s="2"/>
      <c r="T58" s="6">
        <f t="shared" si="2"/>
        <v>441800</v>
      </c>
      <c r="U58" s="4">
        <f>SUM(O58:$O$759)+T58</f>
        <v>608000.00000000047</v>
      </c>
      <c r="V58" s="4">
        <f>SUM(O58:$O$756)</f>
        <v>166200.00000000047</v>
      </c>
      <c r="W58" s="4">
        <f>SUM(R58:$S$759)</f>
        <v>115236</v>
      </c>
    </row>
    <row r="59" spans="1:23" x14ac:dyDescent="0.15">
      <c r="A59">
        <v>1</v>
      </c>
      <c r="B59" s="1">
        <v>42720</v>
      </c>
      <c r="C59">
        <v>222.5</v>
      </c>
      <c r="D59">
        <v>224.5</v>
      </c>
      <c r="E59">
        <v>221.6</v>
      </c>
      <c r="F59">
        <v>224.3</v>
      </c>
      <c r="G59">
        <v>255725700</v>
      </c>
      <c r="H59" s="2">
        <f t="shared" si="3"/>
        <v>57359274510</v>
      </c>
      <c r="I59">
        <f t="shared" si="4"/>
        <v>4.8000000000000114</v>
      </c>
      <c r="J59" t="str">
        <f t="shared" si="5"/>
        <v>高値超、安値超</v>
      </c>
      <c r="K59" t="str">
        <f t="shared" si="6"/>
        <v/>
      </c>
      <c r="N59" s="2">
        <f t="shared" si="0"/>
        <v>2000</v>
      </c>
      <c r="O59" s="2" t="str">
        <f t="shared" si="7"/>
        <v/>
      </c>
      <c r="P59" s="2" t="str">
        <f t="shared" si="8"/>
        <v/>
      </c>
      <c r="Q59" s="2" t="str">
        <f t="shared" si="11"/>
        <v/>
      </c>
      <c r="R59" s="2" t="str">
        <f t="shared" si="10"/>
        <v/>
      </c>
      <c r="S59" s="2"/>
      <c r="T59" s="6">
        <f t="shared" si="2"/>
        <v>448600</v>
      </c>
      <c r="U59" s="4">
        <f>SUM(O59:$O$759)+T59</f>
        <v>614800.00000000047</v>
      </c>
      <c r="V59" s="4">
        <f>SUM(O59:$O$756)</f>
        <v>166200.00000000047</v>
      </c>
      <c r="W59" s="4">
        <f>SUM(R59:$S$759)</f>
        <v>115236</v>
      </c>
    </row>
    <row r="60" spans="1:23" x14ac:dyDescent="0.15">
      <c r="A60">
        <v>1</v>
      </c>
      <c r="B60" s="1">
        <v>42719</v>
      </c>
      <c r="C60">
        <v>220.6</v>
      </c>
      <c r="D60">
        <v>223.4</v>
      </c>
      <c r="E60">
        <v>218.6</v>
      </c>
      <c r="F60">
        <v>219.5</v>
      </c>
      <c r="G60">
        <v>218832200</v>
      </c>
      <c r="H60" s="2">
        <f t="shared" si="3"/>
        <v>48033667900</v>
      </c>
      <c r="I60">
        <f t="shared" si="4"/>
        <v>-0.59999999999999432</v>
      </c>
      <c r="J60" t="str">
        <f t="shared" si="5"/>
        <v>高値超、安値超</v>
      </c>
      <c r="K60" t="str">
        <f t="shared" si="6"/>
        <v/>
      </c>
      <c r="N60" s="2">
        <f t="shared" si="0"/>
        <v>2000</v>
      </c>
      <c r="O60" s="2" t="str">
        <f t="shared" si="7"/>
        <v/>
      </c>
      <c r="P60" s="2" t="str">
        <f t="shared" si="8"/>
        <v/>
      </c>
      <c r="Q60" s="2" t="str">
        <f t="shared" si="11"/>
        <v/>
      </c>
      <c r="R60" s="2" t="str">
        <f t="shared" si="10"/>
        <v/>
      </c>
      <c r="S60" s="2"/>
      <c r="T60" s="6">
        <f t="shared" si="2"/>
        <v>439000</v>
      </c>
      <c r="U60" s="4">
        <f>SUM(O60:$O$759)+T60</f>
        <v>605200.00000000047</v>
      </c>
      <c r="V60" s="4">
        <f>SUM(O60:$O$756)</f>
        <v>166200.00000000047</v>
      </c>
      <c r="W60" s="4">
        <f>SUM(R60:$S$759)</f>
        <v>115236</v>
      </c>
    </row>
    <row r="61" spans="1:23" x14ac:dyDescent="0.15">
      <c r="A61">
        <v>1</v>
      </c>
      <c r="B61" s="1">
        <v>42718</v>
      </c>
      <c r="C61">
        <v>220.2</v>
      </c>
      <c r="D61">
        <v>220.7</v>
      </c>
      <c r="E61">
        <v>218.2</v>
      </c>
      <c r="F61">
        <v>220.1</v>
      </c>
      <c r="G61">
        <v>158235600</v>
      </c>
      <c r="H61" s="2">
        <f t="shared" si="3"/>
        <v>34827655560</v>
      </c>
      <c r="I61">
        <f t="shared" si="4"/>
        <v>9.9999999999994316E-2</v>
      </c>
      <c r="J61" t="str">
        <f t="shared" si="5"/>
        <v>高値超、安値超</v>
      </c>
      <c r="K61" t="str">
        <f t="shared" si="6"/>
        <v/>
      </c>
      <c r="N61" s="2">
        <f t="shared" si="0"/>
        <v>2000</v>
      </c>
      <c r="O61" s="2" t="str">
        <f t="shared" si="7"/>
        <v/>
      </c>
      <c r="P61" s="2" t="str">
        <f t="shared" si="8"/>
        <v/>
      </c>
      <c r="Q61" s="2" t="str">
        <f t="shared" si="11"/>
        <v/>
      </c>
      <c r="R61" s="2" t="str">
        <f t="shared" si="10"/>
        <v/>
      </c>
      <c r="S61" s="2"/>
      <c r="T61" s="6">
        <f t="shared" si="2"/>
        <v>440200</v>
      </c>
      <c r="U61" s="4">
        <f>SUM(O61:$O$759)+T61</f>
        <v>606400.00000000047</v>
      </c>
      <c r="V61" s="4">
        <f>SUM(O61:$O$756)</f>
        <v>166200.00000000047</v>
      </c>
      <c r="W61" s="4">
        <f>SUM(R61:$S$759)</f>
        <v>115236</v>
      </c>
    </row>
    <row r="62" spans="1:23" x14ac:dyDescent="0.15">
      <c r="A62">
        <v>1</v>
      </c>
      <c r="B62" s="1">
        <v>42717</v>
      </c>
      <c r="C62">
        <v>217</v>
      </c>
      <c r="D62">
        <v>220.5</v>
      </c>
      <c r="E62">
        <v>217</v>
      </c>
      <c r="F62">
        <v>220</v>
      </c>
      <c r="G62">
        <v>194814200</v>
      </c>
      <c r="H62" s="2">
        <f t="shared" si="3"/>
        <v>42859124000</v>
      </c>
      <c r="I62">
        <f t="shared" si="4"/>
        <v>-0.69999999999998863</v>
      </c>
      <c r="J62" t="str">
        <f t="shared" si="5"/>
        <v/>
      </c>
      <c r="K62" t="str">
        <f t="shared" si="6"/>
        <v/>
      </c>
      <c r="N62" s="2">
        <f t="shared" si="0"/>
        <v>2000</v>
      </c>
      <c r="O62" s="2" t="str">
        <f t="shared" si="7"/>
        <v/>
      </c>
      <c r="P62" s="2" t="str">
        <f t="shared" si="8"/>
        <v/>
      </c>
      <c r="Q62" s="2" t="str">
        <f t="shared" si="11"/>
        <v/>
      </c>
      <c r="R62" s="2" t="str">
        <f t="shared" si="10"/>
        <v/>
      </c>
      <c r="S62" s="2"/>
      <c r="T62" s="6">
        <f t="shared" si="2"/>
        <v>440000</v>
      </c>
      <c r="U62" s="4">
        <f>SUM(O62:$O$759)+T62</f>
        <v>606200.00000000047</v>
      </c>
      <c r="V62" s="4">
        <f>SUM(O62:$O$756)</f>
        <v>166200.00000000047</v>
      </c>
      <c r="W62" s="4">
        <f>SUM(R62:$S$759)</f>
        <v>115236</v>
      </c>
    </row>
    <row r="63" spans="1:23" x14ac:dyDescent="0.15">
      <c r="A63">
        <v>1</v>
      </c>
      <c r="B63" s="1">
        <v>42716</v>
      </c>
      <c r="C63">
        <v>224.6</v>
      </c>
      <c r="D63">
        <v>225.3</v>
      </c>
      <c r="E63">
        <v>216.2</v>
      </c>
      <c r="F63">
        <v>220.7</v>
      </c>
      <c r="G63">
        <v>309028600</v>
      </c>
      <c r="H63" s="2">
        <f t="shared" si="3"/>
        <v>68202612020</v>
      </c>
      <c r="I63">
        <f t="shared" si="4"/>
        <v>-1.1000000000000227</v>
      </c>
      <c r="J63" t="str">
        <f t="shared" si="5"/>
        <v/>
      </c>
      <c r="K63" t="str">
        <f t="shared" si="6"/>
        <v/>
      </c>
      <c r="N63" s="2">
        <f t="shared" si="0"/>
        <v>2000</v>
      </c>
      <c r="O63" s="2" t="str">
        <f t="shared" si="7"/>
        <v/>
      </c>
      <c r="P63" s="2" t="str">
        <f t="shared" si="8"/>
        <v/>
      </c>
      <c r="Q63" s="2" t="str">
        <f t="shared" si="11"/>
        <v/>
      </c>
      <c r="R63" s="2" t="str">
        <f t="shared" si="10"/>
        <v/>
      </c>
      <c r="S63" s="2"/>
      <c r="T63" s="6">
        <f t="shared" si="2"/>
        <v>441400</v>
      </c>
      <c r="U63" s="4">
        <f>SUM(O63:$O$759)+T63</f>
        <v>607600.00000000047</v>
      </c>
      <c r="V63" s="4">
        <f>SUM(O63:$O$756)</f>
        <v>166200.00000000047</v>
      </c>
      <c r="W63" s="4">
        <f>SUM(R63:$S$759)</f>
        <v>115236</v>
      </c>
    </row>
    <row r="64" spans="1:23" x14ac:dyDescent="0.15">
      <c r="A64">
        <v>1</v>
      </c>
      <c r="B64" s="1">
        <v>42713</v>
      </c>
      <c r="C64">
        <v>220</v>
      </c>
      <c r="D64">
        <v>222.3</v>
      </c>
      <c r="E64">
        <v>219</v>
      </c>
      <c r="F64">
        <v>221.8</v>
      </c>
      <c r="G64">
        <v>288724500</v>
      </c>
      <c r="H64" s="2">
        <f t="shared" si="3"/>
        <v>64039094100</v>
      </c>
      <c r="I64">
        <f t="shared" si="4"/>
        <v>2.4000000000000057</v>
      </c>
      <c r="J64" t="str">
        <f t="shared" si="5"/>
        <v>高値超、安値超</v>
      </c>
      <c r="K64" t="str">
        <f t="shared" si="6"/>
        <v/>
      </c>
      <c r="N64" s="2">
        <f t="shared" si="0"/>
        <v>2000</v>
      </c>
      <c r="O64" s="2" t="str">
        <f t="shared" si="7"/>
        <v/>
      </c>
      <c r="P64" s="2" t="str">
        <f t="shared" si="8"/>
        <v/>
      </c>
      <c r="Q64" s="2" t="str">
        <f t="shared" si="11"/>
        <v/>
      </c>
      <c r="R64" s="2" t="str">
        <f t="shared" si="10"/>
        <v/>
      </c>
      <c r="S64" s="2"/>
      <c r="T64" s="6">
        <f t="shared" si="2"/>
        <v>443600</v>
      </c>
      <c r="U64" s="4">
        <f>SUM(O64:$O$759)+T64</f>
        <v>609800.00000000047</v>
      </c>
      <c r="V64" s="4">
        <f>SUM(O64:$O$756)</f>
        <v>166200.00000000047</v>
      </c>
      <c r="W64" s="4">
        <f>SUM(R64:$S$759)</f>
        <v>115236</v>
      </c>
    </row>
    <row r="65" spans="1:23" x14ac:dyDescent="0.15">
      <c r="A65">
        <v>1</v>
      </c>
      <c r="B65" s="1">
        <v>42712</v>
      </c>
      <c r="C65">
        <v>219</v>
      </c>
      <c r="D65">
        <v>220.2</v>
      </c>
      <c r="E65">
        <v>217.3</v>
      </c>
      <c r="F65">
        <v>219.4</v>
      </c>
      <c r="G65">
        <v>241921800</v>
      </c>
      <c r="H65" s="2">
        <f t="shared" si="3"/>
        <v>53077642920</v>
      </c>
      <c r="I65">
        <f t="shared" si="4"/>
        <v>3.0999999999999943</v>
      </c>
      <c r="J65" t="str">
        <f t="shared" si="5"/>
        <v>高値超、安値超</v>
      </c>
      <c r="K65" t="str">
        <f t="shared" si="6"/>
        <v/>
      </c>
      <c r="N65" s="2">
        <f t="shared" si="0"/>
        <v>2000</v>
      </c>
      <c r="O65" s="2" t="str">
        <f t="shared" si="7"/>
        <v/>
      </c>
      <c r="P65" s="2" t="str">
        <f t="shared" si="8"/>
        <v/>
      </c>
      <c r="Q65" s="2" t="str">
        <f t="shared" si="11"/>
        <v/>
      </c>
      <c r="R65" s="2" t="str">
        <f t="shared" si="10"/>
        <v/>
      </c>
      <c r="S65" s="2"/>
      <c r="T65" s="6">
        <f t="shared" si="2"/>
        <v>438800</v>
      </c>
      <c r="U65" s="4">
        <f>SUM(O65:$O$759)+T65</f>
        <v>605000.00000000047</v>
      </c>
      <c r="V65" s="4">
        <f>SUM(O65:$O$756)</f>
        <v>166200.00000000047</v>
      </c>
      <c r="W65" s="4">
        <f>SUM(R65:$S$759)</f>
        <v>115236</v>
      </c>
    </row>
    <row r="66" spans="1:23" x14ac:dyDescent="0.15">
      <c r="A66">
        <v>1</v>
      </c>
      <c r="B66" s="1">
        <v>42711</v>
      </c>
      <c r="C66">
        <v>214.5</v>
      </c>
      <c r="D66">
        <v>216.9</v>
      </c>
      <c r="E66">
        <v>213.9</v>
      </c>
      <c r="F66">
        <v>216.3</v>
      </c>
      <c r="G66">
        <v>223250300</v>
      </c>
      <c r="H66" s="2">
        <f t="shared" si="3"/>
        <v>48289039890</v>
      </c>
      <c r="I66">
        <f t="shared" si="4"/>
        <v>4</v>
      </c>
      <c r="J66" t="str">
        <f t="shared" si="5"/>
        <v>高値超、安値超</v>
      </c>
      <c r="K66" t="str">
        <f t="shared" si="6"/>
        <v/>
      </c>
      <c r="N66" s="2">
        <f t="shared" si="0"/>
        <v>2000</v>
      </c>
      <c r="O66" s="2" t="str">
        <f t="shared" si="7"/>
        <v/>
      </c>
      <c r="P66" s="2" t="str">
        <f t="shared" si="8"/>
        <v/>
      </c>
      <c r="Q66" s="2" t="str">
        <f t="shared" si="11"/>
        <v/>
      </c>
      <c r="R66" s="2" t="str">
        <f t="shared" si="10"/>
        <v/>
      </c>
      <c r="S66" s="2"/>
      <c r="T66" s="6">
        <f t="shared" si="2"/>
        <v>432600</v>
      </c>
      <c r="U66" s="4">
        <f>SUM(O66:$O$759)+T66</f>
        <v>598800.00000000047</v>
      </c>
      <c r="V66" s="4">
        <f>SUM(O66:$O$756)</f>
        <v>166200.00000000047</v>
      </c>
      <c r="W66" s="4">
        <f>SUM(R66:$S$759)</f>
        <v>115236</v>
      </c>
    </row>
    <row r="67" spans="1:23" x14ac:dyDescent="0.15">
      <c r="A67">
        <v>1</v>
      </c>
      <c r="B67" s="1">
        <v>42710</v>
      </c>
      <c r="C67">
        <v>211.5</v>
      </c>
      <c r="D67">
        <v>213</v>
      </c>
      <c r="E67">
        <v>210.9</v>
      </c>
      <c r="F67">
        <v>212.3</v>
      </c>
      <c r="G67">
        <v>212640800</v>
      </c>
      <c r="H67" s="2">
        <f t="shared" si="3"/>
        <v>45143641840</v>
      </c>
      <c r="I67">
        <f t="shared" si="4"/>
        <v>4</v>
      </c>
      <c r="J67" t="str">
        <f t="shared" si="5"/>
        <v>高値超、安値超</v>
      </c>
      <c r="K67" t="str">
        <f t="shared" si="6"/>
        <v/>
      </c>
      <c r="N67" s="2">
        <f t="shared" si="0"/>
        <v>2000</v>
      </c>
      <c r="O67" s="2" t="str">
        <f t="shared" si="7"/>
        <v/>
      </c>
      <c r="P67" s="2" t="str">
        <f t="shared" si="8"/>
        <v/>
      </c>
      <c r="Q67" s="2" t="str">
        <f t="shared" si="11"/>
        <v/>
      </c>
      <c r="R67" s="2" t="str">
        <f t="shared" si="10"/>
        <v/>
      </c>
      <c r="S67" s="2"/>
      <c r="T67" s="6">
        <f t="shared" si="2"/>
        <v>424600</v>
      </c>
      <c r="U67" s="4">
        <f>SUM(O67:$O$759)+T67</f>
        <v>590800.00000000047</v>
      </c>
      <c r="V67" s="4">
        <f>SUM(O67:$O$756)</f>
        <v>166200.00000000047</v>
      </c>
      <c r="W67" s="4">
        <f>SUM(R67:$S$759)</f>
        <v>115236</v>
      </c>
    </row>
    <row r="68" spans="1:23" x14ac:dyDescent="0.15">
      <c r="A68">
        <v>1</v>
      </c>
      <c r="B68" s="1">
        <v>42709</v>
      </c>
      <c r="C68">
        <v>210</v>
      </c>
      <c r="D68">
        <v>210.8</v>
      </c>
      <c r="E68">
        <v>206.6</v>
      </c>
      <c r="F68">
        <v>208.3</v>
      </c>
      <c r="G68">
        <v>199227800</v>
      </c>
      <c r="H68" s="2">
        <f t="shared" si="3"/>
        <v>41499150740</v>
      </c>
      <c r="I68">
        <f t="shared" si="4"/>
        <v>-3.2999999999999829</v>
      </c>
      <c r="J68" t="str">
        <f t="shared" si="5"/>
        <v/>
      </c>
      <c r="K68" t="str">
        <f t="shared" si="6"/>
        <v/>
      </c>
      <c r="N68" s="2">
        <f t="shared" si="0"/>
        <v>2000</v>
      </c>
      <c r="O68" s="2" t="str">
        <f t="shared" si="7"/>
        <v/>
      </c>
      <c r="P68" s="2" t="str">
        <f t="shared" si="8"/>
        <v/>
      </c>
      <c r="Q68" s="2" t="str">
        <f t="shared" si="11"/>
        <v/>
      </c>
      <c r="R68" s="2" t="str">
        <f t="shared" si="10"/>
        <v/>
      </c>
      <c r="S68" s="2"/>
      <c r="T68" s="6">
        <f t="shared" si="2"/>
        <v>416600</v>
      </c>
      <c r="U68" s="4">
        <f>SUM(O68:$O$759)+T68</f>
        <v>582800.00000000047</v>
      </c>
      <c r="V68" s="4">
        <f>SUM(O68:$O$756)</f>
        <v>166200.00000000047</v>
      </c>
      <c r="W68" s="4">
        <f>SUM(R68:$S$759)</f>
        <v>115236</v>
      </c>
    </row>
    <row r="69" spans="1:23" x14ac:dyDescent="0.15">
      <c r="A69">
        <v>1</v>
      </c>
      <c r="B69" s="1">
        <v>42706</v>
      </c>
      <c r="C69">
        <v>206.1</v>
      </c>
      <c r="D69">
        <v>213.5</v>
      </c>
      <c r="E69">
        <v>205.7</v>
      </c>
      <c r="F69">
        <v>211.6</v>
      </c>
      <c r="G69">
        <v>450876200</v>
      </c>
      <c r="H69" s="2">
        <f t="shared" si="3"/>
        <v>95405403920</v>
      </c>
      <c r="I69">
        <f t="shared" si="4"/>
        <v>6.2999999999999829</v>
      </c>
      <c r="J69" t="str">
        <f t="shared" si="5"/>
        <v>高値超、安値超</v>
      </c>
      <c r="K69" t="str">
        <f t="shared" si="6"/>
        <v/>
      </c>
      <c r="N69" s="2">
        <f t="shared" si="0"/>
        <v>2000</v>
      </c>
      <c r="O69" s="2" t="str">
        <f t="shared" si="7"/>
        <v/>
      </c>
      <c r="P69" s="2" t="str">
        <f t="shared" si="8"/>
        <v/>
      </c>
      <c r="Q69" s="2" t="str">
        <f t="shared" si="11"/>
        <v/>
      </c>
      <c r="R69" s="2" t="str">
        <f t="shared" si="10"/>
        <v/>
      </c>
      <c r="S69" s="2"/>
      <c r="T69" s="6">
        <f t="shared" si="2"/>
        <v>423200</v>
      </c>
      <c r="U69" s="4">
        <f>SUM(O69:$O$759)+T69</f>
        <v>589400.00000000047</v>
      </c>
      <c r="V69" s="4">
        <f>SUM(O69:$O$756)</f>
        <v>166200.00000000047</v>
      </c>
      <c r="W69" s="4">
        <f>SUM(R69:$S$759)</f>
        <v>115236</v>
      </c>
    </row>
    <row r="70" spans="1:23" x14ac:dyDescent="0.15">
      <c r="A70">
        <v>1</v>
      </c>
      <c r="B70" s="1">
        <v>42705</v>
      </c>
      <c r="C70">
        <v>205.9</v>
      </c>
      <c r="D70">
        <v>206.9</v>
      </c>
      <c r="E70">
        <v>204.1</v>
      </c>
      <c r="F70">
        <v>205.3</v>
      </c>
      <c r="G70">
        <v>276580200</v>
      </c>
      <c r="H70" s="2">
        <f t="shared" si="3"/>
        <v>56781915060</v>
      </c>
      <c r="I70">
        <f t="shared" si="4"/>
        <v>2.7000000000000171</v>
      </c>
      <c r="J70" t="str">
        <f t="shared" si="5"/>
        <v>高値超、安値超</v>
      </c>
      <c r="K70" t="str">
        <f t="shared" si="6"/>
        <v/>
      </c>
      <c r="N70" s="2">
        <f t="shared" si="0"/>
        <v>2000</v>
      </c>
      <c r="O70" s="2" t="str">
        <f t="shared" si="7"/>
        <v/>
      </c>
      <c r="P70" s="2" t="str">
        <f t="shared" si="8"/>
        <v/>
      </c>
      <c r="Q70" s="2" t="str">
        <f t="shared" si="11"/>
        <v/>
      </c>
      <c r="R70" s="2" t="str">
        <f t="shared" si="10"/>
        <v/>
      </c>
      <c r="S70" s="2"/>
      <c r="T70" s="6">
        <f t="shared" si="2"/>
        <v>410600</v>
      </c>
      <c r="U70" s="4">
        <f>SUM(O70:$O$759)+T70</f>
        <v>576800.00000000047</v>
      </c>
      <c r="V70" s="4">
        <f>SUM(O70:$O$756)</f>
        <v>166200.00000000047</v>
      </c>
      <c r="W70" s="4">
        <f>SUM(R70:$S$759)</f>
        <v>115236</v>
      </c>
    </row>
    <row r="71" spans="1:23" x14ac:dyDescent="0.15">
      <c r="A71">
        <v>1</v>
      </c>
      <c r="B71" s="1">
        <v>42704</v>
      </c>
      <c r="C71">
        <v>203.5</v>
      </c>
      <c r="D71">
        <v>204.7</v>
      </c>
      <c r="E71">
        <v>201.2</v>
      </c>
      <c r="F71">
        <v>202.6</v>
      </c>
      <c r="G71">
        <v>231140300</v>
      </c>
      <c r="H71" s="2">
        <f t="shared" si="3"/>
        <v>46829024780</v>
      </c>
      <c r="I71">
        <f t="shared" si="4"/>
        <v>-0.40000000000000568</v>
      </c>
      <c r="J71" t="str">
        <f t="shared" si="5"/>
        <v>高値超、安値超</v>
      </c>
      <c r="K71" t="str">
        <f t="shared" si="6"/>
        <v/>
      </c>
      <c r="N71" s="2">
        <f t="shared" si="0"/>
        <v>2000</v>
      </c>
      <c r="O71" s="2" t="str">
        <f t="shared" si="7"/>
        <v/>
      </c>
      <c r="P71" s="2" t="str">
        <f t="shared" si="8"/>
        <v/>
      </c>
      <c r="Q71" s="2">
        <f t="shared" si="11"/>
        <v>404200</v>
      </c>
      <c r="R71" s="2">
        <f t="shared" si="10"/>
        <v>378</v>
      </c>
      <c r="S71" s="2"/>
      <c r="T71" s="6">
        <f t="shared" si="2"/>
        <v>405200</v>
      </c>
      <c r="U71" s="4">
        <f>SUM(O71:$O$759)+T71</f>
        <v>571400.00000000047</v>
      </c>
      <c r="V71" s="4">
        <f>SUM(O71:$O$756)</f>
        <v>166200.00000000047</v>
      </c>
      <c r="W71" s="4">
        <f>SUM(R71:$S$759)</f>
        <v>115236</v>
      </c>
    </row>
    <row r="72" spans="1:23" x14ac:dyDescent="0.15">
      <c r="A72">
        <v>1</v>
      </c>
      <c r="B72" s="1">
        <v>42703</v>
      </c>
      <c r="C72">
        <v>199.6</v>
      </c>
      <c r="D72">
        <v>203.6</v>
      </c>
      <c r="E72">
        <v>198.9</v>
      </c>
      <c r="F72">
        <v>203</v>
      </c>
      <c r="G72">
        <v>200605100</v>
      </c>
      <c r="H72" s="2">
        <f t="shared" si="3"/>
        <v>40722835300</v>
      </c>
      <c r="I72">
        <f t="shared" si="4"/>
        <v>0.90000000000000568</v>
      </c>
      <c r="J72" t="str">
        <f t="shared" si="5"/>
        <v>高値超、安値超</v>
      </c>
      <c r="K72" t="str">
        <f t="shared" si="6"/>
        <v/>
      </c>
      <c r="N72" s="2">
        <f t="shared" si="0"/>
        <v>2000</v>
      </c>
      <c r="O72" s="2" t="str">
        <f t="shared" si="7"/>
        <v/>
      </c>
      <c r="P72" s="2">
        <f t="shared" si="8"/>
        <v>404200</v>
      </c>
      <c r="Q72" s="2">
        <f t="shared" si="11"/>
        <v>404200</v>
      </c>
      <c r="R72" s="2">
        <f t="shared" si="10"/>
        <v>378</v>
      </c>
      <c r="S72" s="2"/>
      <c r="T72" s="6">
        <f t="shared" si="2"/>
        <v>406000</v>
      </c>
      <c r="U72" s="4">
        <f>SUM(O72:$O$759)+T72</f>
        <v>572200.00000000047</v>
      </c>
      <c r="V72" s="4">
        <f>SUM(O72:$O$756)</f>
        <v>166200.00000000047</v>
      </c>
      <c r="W72" s="4">
        <f>SUM(R72:$S$759)</f>
        <v>114858</v>
      </c>
    </row>
    <row r="73" spans="1:23" x14ac:dyDescent="0.15">
      <c r="A73">
        <v>1</v>
      </c>
      <c r="B73" s="1">
        <v>42702</v>
      </c>
      <c r="C73">
        <v>196</v>
      </c>
      <c r="D73">
        <v>203.1</v>
      </c>
      <c r="E73">
        <v>195.7</v>
      </c>
      <c r="F73">
        <v>202.1</v>
      </c>
      <c r="G73">
        <v>249545200</v>
      </c>
      <c r="H73" s="2">
        <f t="shared" si="3"/>
        <v>50433084920</v>
      </c>
      <c r="I73">
        <f t="shared" si="4"/>
        <v>4.0999999999999943</v>
      </c>
      <c r="J73" t="str">
        <f t="shared" si="5"/>
        <v/>
      </c>
      <c r="K73">
        <f t="shared" si="6"/>
        <v>-4.0999999999999943</v>
      </c>
      <c r="N73" s="2">
        <f t="shared" si="0"/>
        <v>2000</v>
      </c>
      <c r="O73" s="2">
        <f t="shared" si="7"/>
        <v>-8199.9999999999891</v>
      </c>
      <c r="P73" s="2" t="str">
        <f t="shared" si="8"/>
        <v/>
      </c>
      <c r="Q73" s="2" t="str">
        <f t="shared" si="11"/>
        <v/>
      </c>
      <c r="R73" s="2" t="str">
        <f t="shared" si="10"/>
        <v/>
      </c>
      <c r="S73" s="2"/>
      <c r="T73" s="6">
        <f t="shared" si="2"/>
        <v>404200</v>
      </c>
      <c r="U73" s="4">
        <f>SUM(O73:$O$759)+T73</f>
        <v>570400.00000000047</v>
      </c>
      <c r="V73" s="4">
        <f>SUM(O73:$O$756)</f>
        <v>166200.00000000047</v>
      </c>
      <c r="W73" s="4">
        <f>SUM(R73:$S$759)</f>
        <v>114480</v>
      </c>
    </row>
    <row r="74" spans="1:23" x14ac:dyDescent="0.15">
      <c r="A74">
        <v>1</v>
      </c>
      <c r="B74" s="1">
        <v>42699</v>
      </c>
      <c r="C74">
        <v>201.2</v>
      </c>
      <c r="D74">
        <v>202.6</v>
      </c>
      <c r="E74">
        <v>196</v>
      </c>
      <c r="F74">
        <v>198</v>
      </c>
      <c r="G74">
        <v>220404900</v>
      </c>
      <c r="H74" s="2">
        <f t="shared" si="3"/>
        <v>43640170200</v>
      </c>
      <c r="I74">
        <f t="shared" si="4"/>
        <v>-3.1999999999999886</v>
      </c>
      <c r="J74" t="str">
        <f t="shared" si="5"/>
        <v>高値割、安値割</v>
      </c>
      <c r="K74" t="str">
        <f t="shared" si="6"/>
        <v/>
      </c>
      <c r="N74" s="2">
        <f t="shared" si="0"/>
        <v>2000</v>
      </c>
      <c r="O74" s="2" t="str">
        <f t="shared" si="7"/>
        <v/>
      </c>
      <c r="P74" s="2" t="str">
        <f t="shared" si="8"/>
        <v/>
      </c>
      <c r="Q74" s="2">
        <f t="shared" si="11"/>
        <v>402600</v>
      </c>
      <c r="R74" s="2">
        <f t="shared" si="10"/>
        <v>378</v>
      </c>
      <c r="S74" s="2"/>
      <c r="T74" s="6">
        <f t="shared" si="2"/>
        <v>396000</v>
      </c>
      <c r="U74" s="4">
        <f>SUM(O74:$O$759)+T74</f>
        <v>570400.00000000047</v>
      </c>
      <c r="V74" s="4">
        <f>SUM(O74:$O$756)</f>
        <v>174400.00000000044</v>
      </c>
      <c r="W74" s="4">
        <f>SUM(R74:$S$759)</f>
        <v>114480</v>
      </c>
    </row>
    <row r="75" spans="1:23" x14ac:dyDescent="0.15">
      <c r="A75">
        <v>1</v>
      </c>
      <c r="B75" s="1">
        <v>42698</v>
      </c>
      <c r="C75">
        <v>205</v>
      </c>
      <c r="D75">
        <v>205.1</v>
      </c>
      <c r="E75">
        <v>200.6</v>
      </c>
      <c r="F75">
        <v>201.2</v>
      </c>
      <c r="G75">
        <v>224131700</v>
      </c>
      <c r="H75" s="2">
        <f t="shared" si="3"/>
        <v>45095298040</v>
      </c>
      <c r="I75">
        <f t="shared" si="4"/>
        <v>-0.10000000000002274</v>
      </c>
      <c r="J75" t="str">
        <f t="shared" si="5"/>
        <v>高値超、安値超</v>
      </c>
      <c r="K75" t="str">
        <f t="shared" si="6"/>
        <v/>
      </c>
      <c r="N75" s="2">
        <f t="shared" si="0"/>
        <v>2000</v>
      </c>
      <c r="O75" s="2" t="str">
        <f t="shared" si="7"/>
        <v/>
      </c>
      <c r="P75" s="2">
        <f t="shared" si="8"/>
        <v>402600</v>
      </c>
      <c r="Q75" s="2">
        <f t="shared" si="11"/>
        <v>402600</v>
      </c>
      <c r="R75" s="2">
        <f t="shared" si="10"/>
        <v>378</v>
      </c>
      <c r="S75" s="2"/>
      <c r="T75" s="6">
        <f t="shared" si="2"/>
        <v>402400</v>
      </c>
      <c r="U75" s="4">
        <f>SUM(O75:$O$759)+T75</f>
        <v>576800.00000000047</v>
      </c>
      <c r="V75" s="4">
        <f>SUM(O75:$O$756)</f>
        <v>174400.00000000044</v>
      </c>
      <c r="W75" s="4">
        <f>SUM(R75:$S$759)</f>
        <v>114102</v>
      </c>
    </row>
    <row r="76" spans="1:23" x14ac:dyDescent="0.15">
      <c r="A76">
        <v>1</v>
      </c>
      <c r="B76" s="1">
        <v>42696</v>
      </c>
      <c r="C76">
        <v>201</v>
      </c>
      <c r="D76">
        <v>202.1</v>
      </c>
      <c r="E76">
        <v>199.3</v>
      </c>
      <c r="F76">
        <v>201.3</v>
      </c>
      <c r="G76">
        <v>156995600</v>
      </c>
      <c r="H76" s="2">
        <f t="shared" si="3"/>
        <v>31603214280</v>
      </c>
      <c r="I76">
        <f t="shared" si="4"/>
        <v>0.10000000000002274</v>
      </c>
      <c r="J76" t="str">
        <f t="shared" si="5"/>
        <v>高値超、安値超</v>
      </c>
      <c r="K76">
        <f t="shared" si="6"/>
        <v>-0.10000000000002274</v>
      </c>
      <c r="N76" s="2">
        <f t="shared" si="0"/>
        <v>2000</v>
      </c>
      <c r="O76" s="2">
        <f t="shared" si="7"/>
        <v>-200.00000000004547</v>
      </c>
      <c r="P76" s="2" t="str">
        <f t="shared" si="8"/>
        <v/>
      </c>
      <c r="Q76" s="2" t="str">
        <f t="shared" si="11"/>
        <v/>
      </c>
      <c r="R76" s="2" t="str">
        <f t="shared" si="10"/>
        <v/>
      </c>
      <c r="S76" s="2"/>
      <c r="T76" s="6">
        <f t="shared" si="2"/>
        <v>402600</v>
      </c>
      <c r="U76" s="4">
        <f>SUM(O76:$O$759)+T76</f>
        <v>577000.00000000047</v>
      </c>
      <c r="V76" s="4">
        <f>SUM(O76:$O$756)</f>
        <v>174400.00000000044</v>
      </c>
      <c r="W76" s="4">
        <f>SUM(R76:$S$759)</f>
        <v>113724</v>
      </c>
    </row>
    <row r="77" spans="1:23" x14ac:dyDescent="0.15">
      <c r="A77">
        <v>1</v>
      </c>
      <c r="B77" s="1">
        <v>42695</v>
      </c>
      <c r="C77">
        <v>198.2</v>
      </c>
      <c r="D77">
        <v>202</v>
      </c>
      <c r="E77">
        <v>196.6</v>
      </c>
      <c r="F77">
        <v>201.2</v>
      </c>
      <c r="G77">
        <v>214775000</v>
      </c>
      <c r="H77" s="2">
        <f t="shared" si="3"/>
        <v>43212730000</v>
      </c>
      <c r="I77">
        <f t="shared" si="4"/>
        <v>4.0999999999999943</v>
      </c>
      <c r="J77" t="str">
        <f t="shared" si="5"/>
        <v>高値割、安値割</v>
      </c>
      <c r="K77" t="str">
        <f t="shared" si="6"/>
        <v/>
      </c>
      <c r="N77" s="2">
        <f t="shared" si="0"/>
        <v>2000</v>
      </c>
      <c r="O77" s="2" t="str">
        <f t="shared" si="7"/>
        <v/>
      </c>
      <c r="P77" s="2" t="str">
        <f t="shared" si="8"/>
        <v/>
      </c>
      <c r="Q77" s="2" t="str">
        <f t="shared" si="11"/>
        <v/>
      </c>
      <c r="R77" s="2" t="str">
        <f t="shared" si="10"/>
        <v/>
      </c>
      <c r="S77" s="2"/>
      <c r="T77" s="6">
        <f t="shared" si="2"/>
        <v>402400</v>
      </c>
      <c r="U77" s="4">
        <f>SUM(O77:$O$759)+T77</f>
        <v>577000.00000000047</v>
      </c>
      <c r="V77" s="4">
        <f>SUM(O77:$O$756)</f>
        <v>174600.00000000049</v>
      </c>
      <c r="W77" s="4">
        <f>SUM(R77:$S$759)</f>
        <v>113724</v>
      </c>
    </row>
    <row r="78" spans="1:23" x14ac:dyDescent="0.15">
      <c r="A78">
        <v>1</v>
      </c>
      <c r="B78" s="1">
        <v>42692</v>
      </c>
      <c r="C78">
        <v>204</v>
      </c>
      <c r="D78">
        <v>204.1</v>
      </c>
      <c r="E78">
        <v>197</v>
      </c>
      <c r="F78">
        <v>197.1</v>
      </c>
      <c r="G78">
        <v>306032700</v>
      </c>
      <c r="H78" s="2">
        <f t="shared" si="3"/>
        <v>60319045170</v>
      </c>
      <c r="I78">
        <f t="shared" si="4"/>
        <v>-0.80000000000001137</v>
      </c>
      <c r="J78" t="str">
        <f t="shared" si="5"/>
        <v>高値超、安値超</v>
      </c>
      <c r="K78" t="str">
        <f t="shared" si="6"/>
        <v/>
      </c>
      <c r="N78" s="2">
        <f t="shared" si="0"/>
        <v>2000</v>
      </c>
      <c r="O78" s="2" t="str">
        <f t="shared" si="7"/>
        <v/>
      </c>
      <c r="P78" s="2" t="str">
        <f t="shared" si="8"/>
        <v/>
      </c>
      <c r="Q78" s="2" t="str">
        <f t="shared" si="11"/>
        <v/>
      </c>
      <c r="R78" s="2" t="str">
        <f t="shared" si="10"/>
        <v/>
      </c>
      <c r="S78" s="2"/>
      <c r="T78" s="6">
        <f t="shared" si="2"/>
        <v>394200</v>
      </c>
      <c r="U78" s="4">
        <f>SUM(O78:$O$759)+T78</f>
        <v>568800.00000000047</v>
      </c>
      <c r="V78" s="4">
        <f>SUM(O78:$O$756)</f>
        <v>174600.00000000049</v>
      </c>
      <c r="W78" s="4">
        <f>SUM(R78:$S$759)</f>
        <v>113724</v>
      </c>
    </row>
    <row r="79" spans="1:23" x14ac:dyDescent="0.15">
      <c r="A79">
        <v>1</v>
      </c>
      <c r="B79" s="1">
        <v>42691</v>
      </c>
      <c r="C79">
        <v>194.6</v>
      </c>
      <c r="D79">
        <v>197.9</v>
      </c>
      <c r="E79">
        <v>193.3</v>
      </c>
      <c r="F79">
        <v>197.9</v>
      </c>
      <c r="G79">
        <v>315582300</v>
      </c>
      <c r="H79" s="2">
        <f t="shared" si="3"/>
        <v>62453737170</v>
      </c>
      <c r="I79">
        <f t="shared" si="4"/>
        <v>-1.0999999999999943</v>
      </c>
      <c r="J79" t="str">
        <f t="shared" si="5"/>
        <v/>
      </c>
      <c r="K79" t="str">
        <f t="shared" si="6"/>
        <v/>
      </c>
      <c r="N79" s="2">
        <f t="shared" si="0"/>
        <v>2000</v>
      </c>
      <c r="O79" s="2" t="str">
        <f t="shared" si="7"/>
        <v/>
      </c>
      <c r="P79" s="2" t="str">
        <f t="shared" si="8"/>
        <v/>
      </c>
      <c r="Q79" s="2" t="str">
        <f t="shared" si="11"/>
        <v/>
      </c>
      <c r="R79" s="2" t="str">
        <f t="shared" si="10"/>
        <v/>
      </c>
      <c r="S79" s="2"/>
      <c r="T79" s="6">
        <f t="shared" si="2"/>
        <v>395800</v>
      </c>
      <c r="U79" s="4">
        <f>SUM(O79:$O$759)+T79</f>
        <v>570400.00000000047</v>
      </c>
      <c r="V79" s="4">
        <f>SUM(O79:$O$756)</f>
        <v>174600.00000000049</v>
      </c>
      <c r="W79" s="4">
        <f>SUM(R79:$S$759)</f>
        <v>113724</v>
      </c>
    </row>
    <row r="80" spans="1:23" x14ac:dyDescent="0.15">
      <c r="A80">
        <v>1</v>
      </c>
      <c r="B80" s="1">
        <v>42690</v>
      </c>
      <c r="C80">
        <v>191.9</v>
      </c>
      <c r="D80">
        <v>199.8</v>
      </c>
      <c r="E80">
        <v>191.4</v>
      </c>
      <c r="F80">
        <v>199</v>
      </c>
      <c r="G80">
        <v>511667800</v>
      </c>
      <c r="H80" s="2">
        <f t="shared" si="3"/>
        <v>101821892200</v>
      </c>
      <c r="I80">
        <f t="shared" si="4"/>
        <v>11.699999999999989</v>
      </c>
      <c r="J80" t="str">
        <f t="shared" si="5"/>
        <v>高値超、安値超</v>
      </c>
      <c r="K80" t="str">
        <f t="shared" si="6"/>
        <v/>
      </c>
      <c r="N80" s="2">
        <f t="shared" si="0"/>
        <v>2000</v>
      </c>
      <c r="O80" s="2" t="str">
        <f t="shared" si="7"/>
        <v/>
      </c>
      <c r="P80" s="2" t="str">
        <f t="shared" si="8"/>
        <v/>
      </c>
      <c r="Q80" s="2" t="str">
        <f t="shared" si="11"/>
        <v/>
      </c>
      <c r="R80" s="2" t="str">
        <f t="shared" si="10"/>
        <v/>
      </c>
      <c r="S80" s="2"/>
      <c r="T80" s="6">
        <f t="shared" si="2"/>
        <v>398000</v>
      </c>
      <c r="U80" s="4">
        <f>SUM(O80:$O$759)+T80</f>
        <v>572600.00000000047</v>
      </c>
      <c r="V80" s="4">
        <f>SUM(O80:$O$756)</f>
        <v>174600.00000000049</v>
      </c>
      <c r="W80" s="4">
        <f>SUM(R80:$S$759)</f>
        <v>113724</v>
      </c>
    </row>
    <row r="81" spans="1:23" x14ac:dyDescent="0.15">
      <c r="A81">
        <v>1</v>
      </c>
      <c r="B81" s="1">
        <v>42689</v>
      </c>
      <c r="C81">
        <v>186.9</v>
      </c>
      <c r="D81">
        <v>191.1</v>
      </c>
      <c r="E81">
        <v>185.2</v>
      </c>
      <c r="F81">
        <v>187.3</v>
      </c>
      <c r="G81">
        <v>377209400</v>
      </c>
      <c r="H81" s="2">
        <f t="shared" si="3"/>
        <v>70651320620</v>
      </c>
      <c r="I81">
        <f t="shared" si="4"/>
        <v>2.4000000000000057</v>
      </c>
      <c r="J81" t="str">
        <f t="shared" si="5"/>
        <v>高値超、安値超</v>
      </c>
      <c r="K81" t="str">
        <f t="shared" si="6"/>
        <v/>
      </c>
      <c r="N81" s="2">
        <f t="shared" si="0"/>
        <v>2000</v>
      </c>
      <c r="O81" s="2" t="str">
        <f t="shared" si="7"/>
        <v/>
      </c>
      <c r="P81" s="2" t="str">
        <f t="shared" si="8"/>
        <v/>
      </c>
      <c r="Q81" s="2" t="str">
        <f t="shared" si="11"/>
        <v/>
      </c>
      <c r="R81" s="2" t="str">
        <f t="shared" si="10"/>
        <v/>
      </c>
      <c r="S81" s="2"/>
      <c r="T81" s="6">
        <f t="shared" si="2"/>
        <v>374600</v>
      </c>
      <c r="U81" s="4">
        <f>SUM(O81:$O$759)+T81</f>
        <v>549200.00000000047</v>
      </c>
      <c r="V81" s="4">
        <f>SUM(O81:$O$756)</f>
        <v>174600.00000000049</v>
      </c>
      <c r="W81" s="4">
        <f>SUM(R81:$S$759)</f>
        <v>113724</v>
      </c>
    </row>
    <row r="82" spans="1:23" x14ac:dyDescent="0.15">
      <c r="A82">
        <v>1</v>
      </c>
      <c r="B82" s="1">
        <v>42688</v>
      </c>
      <c r="C82">
        <v>184.5</v>
      </c>
      <c r="D82">
        <v>186</v>
      </c>
      <c r="E82">
        <v>183.8</v>
      </c>
      <c r="F82">
        <v>184.9</v>
      </c>
      <c r="G82">
        <v>247876500</v>
      </c>
      <c r="H82" s="2">
        <f t="shared" si="3"/>
        <v>45832364850</v>
      </c>
      <c r="I82">
        <f t="shared" si="4"/>
        <v>1.7000000000000171</v>
      </c>
      <c r="J82" t="str">
        <f t="shared" si="5"/>
        <v>高値超、安値超</v>
      </c>
      <c r="K82" t="str">
        <f t="shared" si="6"/>
        <v/>
      </c>
      <c r="N82" s="2">
        <f t="shared" si="0"/>
        <v>2000</v>
      </c>
      <c r="O82" s="2" t="str">
        <f t="shared" si="7"/>
        <v/>
      </c>
      <c r="P82" s="2" t="str">
        <f t="shared" si="8"/>
        <v/>
      </c>
      <c r="Q82" s="2" t="str">
        <f t="shared" si="11"/>
        <v/>
      </c>
      <c r="R82" s="2" t="str">
        <f t="shared" si="10"/>
        <v/>
      </c>
      <c r="S82" s="2"/>
      <c r="T82" s="6">
        <f t="shared" si="2"/>
        <v>369800</v>
      </c>
      <c r="U82" s="4">
        <f>SUM(O82:$O$759)+T82</f>
        <v>544400.00000000047</v>
      </c>
      <c r="V82" s="4">
        <f>SUM(O82:$O$756)</f>
        <v>174600.00000000049</v>
      </c>
      <c r="W82" s="4">
        <f>SUM(R82:$S$759)</f>
        <v>113724</v>
      </c>
    </row>
    <row r="83" spans="1:23" x14ac:dyDescent="0.15">
      <c r="A83">
        <v>1</v>
      </c>
      <c r="B83" s="1">
        <v>42685</v>
      </c>
      <c r="C83">
        <v>180</v>
      </c>
      <c r="D83">
        <v>184.8</v>
      </c>
      <c r="E83">
        <v>179</v>
      </c>
      <c r="F83">
        <v>183.2</v>
      </c>
      <c r="G83">
        <v>462230900</v>
      </c>
      <c r="H83" s="2">
        <f t="shared" si="3"/>
        <v>84680700880</v>
      </c>
      <c r="I83">
        <f t="shared" si="4"/>
        <v>6.5999999999999943</v>
      </c>
      <c r="J83" t="str">
        <f t="shared" si="5"/>
        <v>高値超、安値超</v>
      </c>
      <c r="K83" t="str">
        <f t="shared" si="6"/>
        <v/>
      </c>
      <c r="N83" s="2">
        <f t="shared" si="0"/>
        <v>2000</v>
      </c>
      <c r="O83" s="2" t="str">
        <f t="shared" si="7"/>
        <v/>
      </c>
      <c r="P83" s="2" t="str">
        <f t="shared" si="8"/>
        <v/>
      </c>
      <c r="Q83" s="2" t="str">
        <f t="shared" si="11"/>
        <v/>
      </c>
      <c r="R83" s="2" t="str">
        <f t="shared" si="10"/>
        <v/>
      </c>
      <c r="S83" s="2"/>
      <c r="T83" s="6">
        <f t="shared" si="2"/>
        <v>366400</v>
      </c>
      <c r="U83" s="4">
        <f>SUM(O83:$O$759)+T83</f>
        <v>541000.00000000047</v>
      </c>
      <c r="V83" s="4">
        <f>SUM(O83:$O$756)</f>
        <v>174600.00000000049</v>
      </c>
      <c r="W83" s="4">
        <f>SUM(R83:$S$759)</f>
        <v>113724</v>
      </c>
    </row>
    <row r="84" spans="1:23" x14ac:dyDescent="0.15">
      <c r="A84">
        <v>1</v>
      </c>
      <c r="B84" s="1">
        <v>42684</v>
      </c>
      <c r="C84">
        <v>176</v>
      </c>
      <c r="D84">
        <v>177.9</v>
      </c>
      <c r="E84">
        <v>174.6</v>
      </c>
      <c r="F84">
        <v>176.6</v>
      </c>
      <c r="G84">
        <v>370068100</v>
      </c>
      <c r="H84" s="2">
        <f t="shared" si="3"/>
        <v>65354026460</v>
      </c>
      <c r="I84">
        <f t="shared" si="4"/>
        <v>10.599999999999994</v>
      </c>
      <c r="J84" t="str">
        <f t="shared" si="5"/>
        <v/>
      </c>
      <c r="K84" t="str">
        <f t="shared" si="6"/>
        <v/>
      </c>
      <c r="N84" s="2">
        <f t="shared" si="0"/>
        <v>2000</v>
      </c>
      <c r="O84" s="2" t="str">
        <f t="shared" si="7"/>
        <v/>
      </c>
      <c r="P84" s="2" t="str">
        <f t="shared" si="8"/>
        <v/>
      </c>
      <c r="Q84" s="2" t="str">
        <f t="shared" si="11"/>
        <v/>
      </c>
      <c r="R84" s="2" t="str">
        <f t="shared" si="10"/>
        <v/>
      </c>
      <c r="S84" s="2"/>
      <c r="T84" s="6">
        <f t="shared" si="2"/>
        <v>353200</v>
      </c>
      <c r="U84" s="4">
        <f>SUM(O84:$O$759)+T84</f>
        <v>527800.00000000047</v>
      </c>
      <c r="V84" s="4">
        <f>SUM(O84:$O$756)</f>
        <v>174600.00000000049</v>
      </c>
      <c r="W84" s="4">
        <f>SUM(R84:$S$759)</f>
        <v>113724</v>
      </c>
    </row>
    <row r="85" spans="1:23" x14ac:dyDescent="0.15">
      <c r="A85">
        <v>1</v>
      </c>
      <c r="B85" s="1">
        <v>42683</v>
      </c>
      <c r="C85">
        <v>176.6</v>
      </c>
      <c r="D85">
        <v>178.2</v>
      </c>
      <c r="E85">
        <v>163.5</v>
      </c>
      <c r="F85">
        <v>166</v>
      </c>
      <c r="G85">
        <v>500866600</v>
      </c>
      <c r="H85" s="2">
        <f t="shared" si="3"/>
        <v>83143855600</v>
      </c>
      <c r="I85">
        <f t="shared" si="4"/>
        <v>-9.6999999999999886</v>
      </c>
      <c r="J85" t="str">
        <f t="shared" si="5"/>
        <v/>
      </c>
      <c r="K85" t="str">
        <f t="shared" si="6"/>
        <v/>
      </c>
      <c r="N85" s="2">
        <f t="shared" si="0"/>
        <v>2000</v>
      </c>
      <c r="O85" s="2" t="str">
        <f t="shared" si="7"/>
        <v/>
      </c>
      <c r="P85" s="2" t="str">
        <f t="shared" si="8"/>
        <v/>
      </c>
      <c r="Q85" s="2">
        <f t="shared" si="11"/>
        <v>350000</v>
      </c>
      <c r="R85" s="2">
        <f t="shared" si="10"/>
        <v>378</v>
      </c>
      <c r="S85" s="2"/>
      <c r="T85" s="6">
        <f t="shared" si="2"/>
        <v>332000</v>
      </c>
      <c r="U85" s="4">
        <f>SUM(O85:$O$759)+T85</f>
        <v>506600.00000000047</v>
      </c>
      <c r="V85" s="4">
        <f>SUM(O85:$O$756)</f>
        <v>174600.00000000049</v>
      </c>
      <c r="W85" s="4">
        <f>SUM(R85:$S$759)</f>
        <v>113724</v>
      </c>
    </row>
    <row r="86" spans="1:23" x14ac:dyDescent="0.15">
      <c r="A86">
        <v>1</v>
      </c>
      <c r="B86" s="1">
        <v>42682</v>
      </c>
      <c r="C86">
        <v>175.6</v>
      </c>
      <c r="D86">
        <v>177.5</v>
      </c>
      <c r="E86">
        <v>174.9</v>
      </c>
      <c r="F86">
        <v>175.7</v>
      </c>
      <c r="G86">
        <v>138739200</v>
      </c>
      <c r="H86" s="2">
        <f t="shared" si="3"/>
        <v>24376477440</v>
      </c>
      <c r="I86">
        <f t="shared" si="4"/>
        <v>0.69999999999998863</v>
      </c>
      <c r="J86" t="str">
        <f t="shared" si="5"/>
        <v>高値超、安値超</v>
      </c>
      <c r="K86" t="str">
        <f t="shared" si="6"/>
        <v/>
      </c>
      <c r="N86" s="2">
        <f t="shared" si="0"/>
        <v>2000</v>
      </c>
      <c r="O86" s="2" t="str">
        <f t="shared" si="7"/>
        <v/>
      </c>
      <c r="P86" s="2">
        <f t="shared" si="8"/>
        <v>350000</v>
      </c>
      <c r="Q86" s="2" t="str">
        <f t="shared" si="11"/>
        <v/>
      </c>
      <c r="R86" s="2" t="str">
        <f t="shared" si="10"/>
        <v/>
      </c>
      <c r="S86" s="2"/>
      <c r="T86" s="6">
        <f t="shared" si="2"/>
        <v>351400</v>
      </c>
      <c r="U86" s="4">
        <f>SUM(O86:$O$759)+T86</f>
        <v>526000.00000000047</v>
      </c>
      <c r="V86" s="4">
        <f>SUM(O86:$O$756)</f>
        <v>174600.00000000049</v>
      </c>
      <c r="W86" s="4">
        <f>SUM(R86:$S$759)</f>
        <v>113346</v>
      </c>
    </row>
    <row r="87" spans="1:23" x14ac:dyDescent="0.15">
      <c r="A87">
        <v>1</v>
      </c>
      <c r="B87" s="1">
        <v>42681</v>
      </c>
      <c r="C87">
        <v>174</v>
      </c>
      <c r="D87">
        <v>175.5</v>
      </c>
      <c r="E87">
        <v>173.3</v>
      </c>
      <c r="F87">
        <v>175</v>
      </c>
      <c r="G87">
        <v>163074500</v>
      </c>
      <c r="H87" s="2">
        <f t="shared" si="3"/>
        <v>28538037500</v>
      </c>
      <c r="I87">
        <f t="shared" si="4"/>
        <v>3.0999999999999943</v>
      </c>
      <c r="J87" t="str">
        <f t="shared" si="5"/>
        <v>高値超、安値超</v>
      </c>
      <c r="K87">
        <f t="shared" si="6"/>
        <v>-3.0999999999999943</v>
      </c>
      <c r="N87" s="2">
        <f t="shared" si="0"/>
        <v>2000</v>
      </c>
      <c r="O87" s="2">
        <f t="shared" si="7"/>
        <v>-6199.9999999999891</v>
      </c>
      <c r="P87" s="2">
        <f t="shared" si="8"/>
        <v>343800</v>
      </c>
      <c r="Q87" s="2">
        <f t="shared" si="11"/>
        <v>343800</v>
      </c>
      <c r="R87" s="2">
        <f t="shared" si="10"/>
        <v>378</v>
      </c>
      <c r="S87" s="2"/>
      <c r="T87" s="6">
        <f t="shared" si="2"/>
        <v>350000</v>
      </c>
      <c r="U87" s="4">
        <f>SUM(O87:$O$759)+T87</f>
        <v>524600.00000000047</v>
      </c>
      <c r="V87" s="4">
        <f>SUM(O87:$O$756)</f>
        <v>174600.00000000049</v>
      </c>
      <c r="W87" s="4">
        <f>SUM(R87:$S$759)</f>
        <v>113346</v>
      </c>
    </row>
    <row r="88" spans="1:23" x14ac:dyDescent="0.15">
      <c r="A88">
        <v>1</v>
      </c>
      <c r="B88" s="1">
        <v>42678</v>
      </c>
      <c r="C88">
        <v>171.5</v>
      </c>
      <c r="D88">
        <v>173</v>
      </c>
      <c r="E88">
        <v>170</v>
      </c>
      <c r="F88">
        <v>171.9</v>
      </c>
      <c r="G88">
        <v>160358400</v>
      </c>
      <c r="H88" s="2">
        <f t="shared" si="3"/>
        <v>27565608960</v>
      </c>
      <c r="I88">
        <f t="shared" si="4"/>
        <v>-1.7999999999999829</v>
      </c>
      <c r="J88" t="str">
        <f t="shared" si="5"/>
        <v>高値割、安値割</v>
      </c>
      <c r="K88">
        <f t="shared" si="6"/>
        <v>1.7999999999999829</v>
      </c>
      <c r="N88" s="2">
        <f t="shared" si="0"/>
        <v>2000</v>
      </c>
      <c r="O88" s="2">
        <f t="shared" si="7"/>
        <v>3599.9999999999659</v>
      </c>
      <c r="P88" s="2" t="str">
        <f t="shared" si="8"/>
        <v/>
      </c>
      <c r="Q88" s="2" t="str">
        <f t="shared" si="11"/>
        <v/>
      </c>
      <c r="R88" s="2" t="str">
        <f t="shared" si="10"/>
        <v/>
      </c>
      <c r="S88" s="2"/>
      <c r="T88" s="6">
        <f t="shared" si="2"/>
        <v>343800</v>
      </c>
      <c r="U88" s="4">
        <f>SUM(O88:$O$759)+T88</f>
        <v>524600.00000000047</v>
      </c>
      <c r="V88" s="4">
        <f>SUM(O88:$O$756)</f>
        <v>180800.00000000047</v>
      </c>
      <c r="W88" s="4">
        <f>SUM(R88:$S$759)</f>
        <v>112968</v>
      </c>
    </row>
    <row r="89" spans="1:23" x14ac:dyDescent="0.15">
      <c r="A89">
        <v>1</v>
      </c>
      <c r="B89" s="1">
        <v>42676</v>
      </c>
      <c r="C89">
        <v>175</v>
      </c>
      <c r="D89">
        <v>175.1</v>
      </c>
      <c r="E89">
        <v>172.8</v>
      </c>
      <c r="F89">
        <v>173.7</v>
      </c>
      <c r="G89">
        <v>161393400</v>
      </c>
      <c r="H89" s="2">
        <f t="shared" si="3"/>
        <v>28034033580</v>
      </c>
      <c r="I89">
        <f t="shared" si="4"/>
        <v>-3.9000000000000057</v>
      </c>
      <c r="J89" t="str">
        <f t="shared" si="5"/>
        <v>高値割、安値割</v>
      </c>
      <c r="K89" t="str">
        <f t="shared" si="6"/>
        <v/>
      </c>
      <c r="N89" s="2">
        <f t="shared" si="0"/>
        <v>2000</v>
      </c>
      <c r="O89" s="2" t="str">
        <f t="shared" si="7"/>
        <v/>
      </c>
      <c r="P89" s="2" t="str">
        <f t="shared" si="8"/>
        <v/>
      </c>
      <c r="Q89" s="2" t="str">
        <f t="shared" si="11"/>
        <v/>
      </c>
      <c r="R89" s="2" t="str">
        <f t="shared" si="10"/>
        <v/>
      </c>
      <c r="S89" s="2"/>
      <c r="T89" s="6">
        <f t="shared" si="2"/>
        <v>347400</v>
      </c>
      <c r="U89" s="4">
        <f>SUM(O89:$O$759)+T89</f>
        <v>524600.00000000047</v>
      </c>
      <c r="V89" s="4">
        <f>SUM(O89:$O$756)</f>
        <v>177200.00000000052</v>
      </c>
      <c r="W89" s="4">
        <f>SUM(R89:$S$759)</f>
        <v>112968</v>
      </c>
    </row>
    <row r="90" spans="1:23" x14ac:dyDescent="0.15">
      <c r="A90">
        <v>1</v>
      </c>
      <c r="B90" s="1">
        <v>42675</v>
      </c>
      <c r="C90">
        <v>177.6</v>
      </c>
      <c r="D90">
        <v>178.7</v>
      </c>
      <c r="E90">
        <v>176</v>
      </c>
      <c r="F90">
        <v>177.6</v>
      </c>
      <c r="G90">
        <v>140820000</v>
      </c>
      <c r="H90" s="2">
        <f t="shared" si="3"/>
        <v>25009632000</v>
      </c>
      <c r="I90">
        <f t="shared" si="4"/>
        <v>0.5</v>
      </c>
      <c r="J90" t="str">
        <f t="shared" si="5"/>
        <v>高値超、安値超</v>
      </c>
      <c r="K90" t="str">
        <f t="shared" si="6"/>
        <v/>
      </c>
      <c r="N90" s="2">
        <f t="shared" ref="N90:N153" si="13">$B$3</f>
        <v>2000</v>
      </c>
      <c r="O90" s="2" t="str">
        <f t="shared" si="7"/>
        <v/>
      </c>
      <c r="P90" s="2" t="str">
        <f t="shared" si="8"/>
        <v/>
      </c>
      <c r="Q90" s="2" t="str">
        <f t="shared" si="11"/>
        <v/>
      </c>
      <c r="R90" s="2" t="str">
        <f t="shared" si="10"/>
        <v/>
      </c>
      <c r="S90" s="2"/>
      <c r="T90" s="6">
        <f t="shared" ref="T90:T153" si="14">+F90*$B$3</f>
        <v>355200</v>
      </c>
      <c r="U90" s="4">
        <f>SUM(O90:$O$759)+T90</f>
        <v>532400.00000000047</v>
      </c>
      <c r="V90" s="4">
        <f>SUM(O90:$O$756)</f>
        <v>177200.00000000052</v>
      </c>
      <c r="W90" s="4">
        <f>SUM(R90:$S$759)</f>
        <v>112968</v>
      </c>
    </row>
    <row r="91" spans="1:23" x14ac:dyDescent="0.15">
      <c r="A91">
        <v>1</v>
      </c>
      <c r="B91" s="1">
        <v>42674</v>
      </c>
      <c r="C91">
        <v>174.6</v>
      </c>
      <c r="D91">
        <v>177.2</v>
      </c>
      <c r="E91">
        <v>174.5</v>
      </c>
      <c r="F91">
        <v>177.1</v>
      </c>
      <c r="G91">
        <v>175585000</v>
      </c>
      <c r="H91" s="2">
        <f t="shared" ref="H91:H154" si="15">+F91*G91</f>
        <v>31096103500</v>
      </c>
      <c r="I91">
        <f t="shared" ref="I91:I154" si="16">+F91-F92</f>
        <v>1.7999999999999829</v>
      </c>
      <c r="J91" t="str">
        <f t="shared" ref="J91:J154" si="17">IF(AND(D91&lt;D92,E91&lt;E92,AVERAGE(H91:H100)&gt;50000000),"高値割、安値割",IF(AND(D91&gt;D92,E91&gt;E92,AVERAGE(H91:H100)&gt;50000000),"高値超、安値超",""))</f>
        <v>高値超、安値超</v>
      </c>
      <c r="K91" t="str">
        <f t="shared" ref="K91:K154" si="18">IF(J92="高値割、安値割",F92-F91,"")</f>
        <v/>
      </c>
      <c r="N91" s="2">
        <f t="shared" si="13"/>
        <v>2000</v>
      </c>
      <c r="O91" s="2" t="str">
        <f t="shared" ref="O91:O154" si="19">IF(K91&lt;&gt;"",K91*N91,"")</f>
        <v/>
      </c>
      <c r="P91" s="2" t="str">
        <f t="shared" ref="P91:P154" si="20">IF(K92&lt;&gt;"",F92*N91,"")</f>
        <v/>
      </c>
      <c r="Q91" s="2">
        <f t="shared" si="11"/>
        <v>345600</v>
      </c>
      <c r="R91" s="2">
        <f t="shared" si="10"/>
        <v>378</v>
      </c>
      <c r="S91" s="2"/>
      <c r="T91" s="6">
        <f t="shared" si="14"/>
        <v>354200</v>
      </c>
      <c r="U91" s="4">
        <f>SUM(O91:$O$759)+T91</f>
        <v>531400.00000000047</v>
      </c>
      <c r="V91" s="4">
        <f>SUM(O91:$O$756)</f>
        <v>177200.00000000052</v>
      </c>
      <c r="W91" s="4">
        <f>SUM(R91:$S$759)</f>
        <v>112968</v>
      </c>
    </row>
    <row r="92" spans="1:23" x14ac:dyDescent="0.15">
      <c r="A92">
        <v>1</v>
      </c>
      <c r="B92" s="1">
        <v>42671</v>
      </c>
      <c r="C92">
        <v>174.5</v>
      </c>
      <c r="D92">
        <v>175.6</v>
      </c>
      <c r="E92">
        <v>174</v>
      </c>
      <c r="F92">
        <v>175.3</v>
      </c>
      <c r="G92">
        <v>205286100</v>
      </c>
      <c r="H92" s="2">
        <f t="shared" si="15"/>
        <v>35986653330</v>
      </c>
      <c r="I92">
        <f t="shared" si="16"/>
        <v>2.5</v>
      </c>
      <c r="J92" t="str">
        <f t="shared" si="17"/>
        <v>高値超、安値超</v>
      </c>
      <c r="K92" t="str">
        <f t="shared" si="18"/>
        <v/>
      </c>
      <c r="N92" s="2">
        <f t="shared" si="13"/>
        <v>2000</v>
      </c>
      <c r="O92" s="2" t="str">
        <f t="shared" si="19"/>
        <v/>
      </c>
      <c r="P92" s="2">
        <f t="shared" si="20"/>
        <v>345600</v>
      </c>
      <c r="Q92" s="2">
        <f t="shared" si="11"/>
        <v>345600</v>
      </c>
      <c r="R92" s="2">
        <f t="shared" si="10"/>
        <v>378</v>
      </c>
      <c r="S92" s="2"/>
      <c r="T92" s="6">
        <f t="shared" si="14"/>
        <v>350600</v>
      </c>
      <c r="U92" s="4">
        <f>SUM(O92:$O$759)+T92</f>
        <v>527800.00000000047</v>
      </c>
      <c r="V92" s="4">
        <f>SUM(O92:$O$756)</f>
        <v>177200.00000000052</v>
      </c>
      <c r="W92" s="4">
        <f>SUM(R92:$S$759)</f>
        <v>112590</v>
      </c>
    </row>
    <row r="93" spans="1:23" x14ac:dyDescent="0.15">
      <c r="A93">
        <v>1</v>
      </c>
      <c r="B93" s="1">
        <v>42670</v>
      </c>
      <c r="C93">
        <v>171.6</v>
      </c>
      <c r="D93">
        <v>173.3</v>
      </c>
      <c r="E93">
        <v>171.1</v>
      </c>
      <c r="F93">
        <v>172.8</v>
      </c>
      <c r="G93">
        <v>130806400</v>
      </c>
      <c r="H93" s="2">
        <f t="shared" si="15"/>
        <v>22603345920</v>
      </c>
      <c r="I93">
        <f t="shared" si="16"/>
        <v>1.3000000000000114</v>
      </c>
      <c r="J93" t="str">
        <f t="shared" si="17"/>
        <v>高値超、安値超</v>
      </c>
      <c r="K93">
        <f t="shared" si="18"/>
        <v>-1.3000000000000114</v>
      </c>
      <c r="N93" s="2">
        <f t="shared" si="13"/>
        <v>2000</v>
      </c>
      <c r="O93" s="2">
        <f t="shared" si="19"/>
        <v>-2600.0000000000227</v>
      </c>
      <c r="P93" s="2" t="str">
        <f t="shared" si="20"/>
        <v/>
      </c>
      <c r="Q93" s="2">
        <f t="shared" si="11"/>
        <v>342800</v>
      </c>
      <c r="R93" s="2">
        <f t="shared" si="10"/>
        <v>378</v>
      </c>
      <c r="S93" s="2"/>
      <c r="T93" s="6">
        <f t="shared" si="14"/>
        <v>345600</v>
      </c>
      <c r="U93" s="4">
        <f>SUM(O93:$O$759)+T93</f>
        <v>522800.00000000052</v>
      </c>
      <c r="V93" s="4">
        <f>SUM(O93:$O$756)</f>
        <v>177200.00000000052</v>
      </c>
      <c r="W93" s="4">
        <f>SUM(R93:$S$759)</f>
        <v>112212</v>
      </c>
    </row>
    <row r="94" spans="1:23" x14ac:dyDescent="0.15">
      <c r="A94">
        <v>1</v>
      </c>
      <c r="B94" s="1">
        <v>42669</v>
      </c>
      <c r="C94">
        <v>171.4</v>
      </c>
      <c r="D94">
        <v>171.9</v>
      </c>
      <c r="E94">
        <v>170.6</v>
      </c>
      <c r="F94">
        <v>171.5</v>
      </c>
      <c r="G94">
        <v>83347900</v>
      </c>
      <c r="H94" s="2">
        <f t="shared" si="15"/>
        <v>14294164850</v>
      </c>
      <c r="I94">
        <f t="shared" si="16"/>
        <v>9.9999999999994316E-2</v>
      </c>
      <c r="J94" t="str">
        <f t="shared" si="17"/>
        <v>高値割、安値割</v>
      </c>
      <c r="K94" t="str">
        <f t="shared" si="18"/>
        <v/>
      </c>
      <c r="N94" s="2">
        <f t="shared" si="13"/>
        <v>2000</v>
      </c>
      <c r="O94" s="2" t="str">
        <f t="shared" si="19"/>
        <v/>
      </c>
      <c r="P94" s="2">
        <f t="shared" si="20"/>
        <v>342800</v>
      </c>
      <c r="Q94" s="2">
        <f t="shared" si="11"/>
        <v>342800</v>
      </c>
      <c r="R94" s="2">
        <f t="shared" si="10"/>
        <v>378</v>
      </c>
      <c r="S94" s="2"/>
      <c r="T94" s="6">
        <f t="shared" si="14"/>
        <v>343000</v>
      </c>
      <c r="U94" s="4">
        <f>SUM(O94:$O$759)+T94</f>
        <v>522800.00000000052</v>
      </c>
      <c r="V94" s="4">
        <f>SUM(O94:$O$756)</f>
        <v>179800.00000000052</v>
      </c>
      <c r="W94" s="4">
        <f>SUM(R94:$S$759)</f>
        <v>111834</v>
      </c>
    </row>
    <row r="95" spans="1:23" x14ac:dyDescent="0.15">
      <c r="A95">
        <v>1</v>
      </c>
      <c r="B95" s="1">
        <v>42668</v>
      </c>
      <c r="C95">
        <v>171</v>
      </c>
      <c r="D95">
        <v>172.9</v>
      </c>
      <c r="E95">
        <v>171</v>
      </c>
      <c r="F95">
        <v>171.4</v>
      </c>
      <c r="G95">
        <v>123247900</v>
      </c>
      <c r="H95" s="2">
        <f t="shared" si="15"/>
        <v>21124690060</v>
      </c>
      <c r="I95">
        <f t="shared" si="16"/>
        <v>1.5</v>
      </c>
      <c r="J95" t="str">
        <f t="shared" si="17"/>
        <v>高値超、安値超</v>
      </c>
      <c r="K95">
        <f t="shared" si="18"/>
        <v>-1.5</v>
      </c>
      <c r="N95" s="2">
        <f t="shared" si="13"/>
        <v>2000</v>
      </c>
      <c r="O95" s="2">
        <f t="shared" si="19"/>
        <v>-3000</v>
      </c>
      <c r="P95" s="2" t="str">
        <f t="shared" si="20"/>
        <v/>
      </c>
      <c r="Q95" s="2" t="str">
        <f t="shared" si="11"/>
        <v/>
      </c>
      <c r="R95" s="2" t="str">
        <f t="shared" si="10"/>
        <v/>
      </c>
      <c r="S95" s="2"/>
      <c r="T95" s="6">
        <f t="shared" si="14"/>
        <v>342800</v>
      </c>
      <c r="U95" s="4">
        <f>SUM(O95:$O$759)+T95</f>
        <v>522600.00000000052</v>
      </c>
      <c r="V95" s="4">
        <f>SUM(O95:$O$756)</f>
        <v>179800.00000000052</v>
      </c>
      <c r="W95" s="4">
        <f>SUM(R95:$S$759)</f>
        <v>111456</v>
      </c>
    </row>
    <row r="96" spans="1:23" x14ac:dyDescent="0.15">
      <c r="A96">
        <v>1</v>
      </c>
      <c r="B96" s="1">
        <v>42667</v>
      </c>
      <c r="C96">
        <v>170.9</v>
      </c>
      <c r="D96">
        <v>171.3</v>
      </c>
      <c r="E96">
        <v>169.4</v>
      </c>
      <c r="F96">
        <v>169.9</v>
      </c>
      <c r="G96">
        <v>94649300</v>
      </c>
      <c r="H96" s="2">
        <f t="shared" si="15"/>
        <v>16080916070</v>
      </c>
      <c r="I96">
        <f t="shared" si="16"/>
        <v>-1</v>
      </c>
      <c r="J96" t="str">
        <f t="shared" si="17"/>
        <v>高値割、安値割</v>
      </c>
      <c r="K96" t="str">
        <f t="shared" si="18"/>
        <v/>
      </c>
      <c r="N96" s="2">
        <f t="shared" si="13"/>
        <v>2000</v>
      </c>
      <c r="O96" s="2" t="str">
        <f t="shared" si="19"/>
        <v/>
      </c>
      <c r="P96" s="2" t="str">
        <f t="shared" si="20"/>
        <v/>
      </c>
      <c r="Q96" s="2" t="str">
        <f t="shared" si="11"/>
        <v/>
      </c>
      <c r="R96" s="2" t="str">
        <f t="shared" ref="R96:R159" si="21">IF(Q96="","",IF(Q96&lt;$Y$26,$Z$26,IF(Q96&lt;$Y$27,$Z$27,IF(Q96&lt;$Y$28,$Z$28,IF(Q96&lt;$Y$29,$Z$29,IF(Q96&lt;$Y$30,$Z$30,IF(Q96&lt;$Y$31,$Z$31,IF(Q96&lt;$Y$32,$Z$32,IF(Q96&lt;$Y$33,$Z$33,IF(Q96&lt;$Y$34,$Z$34,IF(Q96&lt;$Y$35,$Z$35,$Z$36)))))))))))</f>
        <v/>
      </c>
      <c r="S96" s="2"/>
      <c r="T96" s="6">
        <f t="shared" si="14"/>
        <v>339800</v>
      </c>
      <c r="U96" s="4">
        <f>SUM(O96:$O$759)+T96</f>
        <v>522600.00000000052</v>
      </c>
      <c r="V96" s="4">
        <f>SUM(O96:$O$756)</f>
        <v>182800.00000000052</v>
      </c>
      <c r="W96" s="4">
        <f>SUM(R96:$S$759)</f>
        <v>111456</v>
      </c>
    </row>
    <row r="97" spans="1:23" x14ac:dyDescent="0.15">
      <c r="A97">
        <v>1</v>
      </c>
      <c r="B97" s="1">
        <v>42664</v>
      </c>
      <c r="C97">
        <v>171.5</v>
      </c>
      <c r="D97">
        <v>172.7</v>
      </c>
      <c r="E97">
        <v>170.2</v>
      </c>
      <c r="F97">
        <v>170.9</v>
      </c>
      <c r="G97">
        <v>136969600</v>
      </c>
      <c r="H97" s="2">
        <f t="shared" si="15"/>
        <v>23408104640</v>
      </c>
      <c r="I97">
        <f t="shared" si="16"/>
        <v>0</v>
      </c>
      <c r="J97" t="str">
        <f t="shared" si="17"/>
        <v>高値超、安値超</v>
      </c>
      <c r="K97" t="str">
        <f t="shared" si="18"/>
        <v/>
      </c>
      <c r="N97" s="2">
        <f t="shared" si="13"/>
        <v>2000</v>
      </c>
      <c r="O97" s="2" t="str">
        <f t="shared" si="19"/>
        <v/>
      </c>
      <c r="P97" s="2" t="str">
        <f t="shared" si="20"/>
        <v/>
      </c>
      <c r="Q97" s="2">
        <f t="shared" ref="Q97:Q160" si="22">IF(OR(AND(P98="",P97=""),OR(AND(P97&lt;&gt;"",P98&lt;&gt;""))),"",IF(P98="",P97,P98))</f>
        <v>335400</v>
      </c>
      <c r="R97" s="2">
        <f t="shared" si="21"/>
        <v>378</v>
      </c>
      <c r="S97" s="2"/>
      <c r="T97" s="6">
        <f t="shared" si="14"/>
        <v>341800</v>
      </c>
      <c r="U97" s="4">
        <f>SUM(O97:$O$759)+T97</f>
        <v>524600.00000000047</v>
      </c>
      <c r="V97" s="4">
        <f>SUM(O97:$O$756)</f>
        <v>182800.00000000052</v>
      </c>
      <c r="W97" s="4">
        <f>SUM(R97:$S$759)</f>
        <v>111456</v>
      </c>
    </row>
    <row r="98" spans="1:23" x14ac:dyDescent="0.15">
      <c r="A98">
        <v>1</v>
      </c>
      <c r="B98" s="1">
        <v>42663</v>
      </c>
      <c r="C98">
        <v>168</v>
      </c>
      <c r="D98">
        <v>170.9</v>
      </c>
      <c r="E98">
        <v>167.6</v>
      </c>
      <c r="F98">
        <v>170.9</v>
      </c>
      <c r="G98">
        <v>145557100</v>
      </c>
      <c r="H98" s="2">
        <f t="shared" si="15"/>
        <v>24875708390</v>
      </c>
      <c r="I98">
        <f t="shared" si="16"/>
        <v>3.2000000000000171</v>
      </c>
      <c r="J98" t="str">
        <f t="shared" si="17"/>
        <v>高値超、安値超</v>
      </c>
      <c r="K98" t="str">
        <f t="shared" si="18"/>
        <v/>
      </c>
      <c r="N98" s="2">
        <f t="shared" si="13"/>
        <v>2000</v>
      </c>
      <c r="O98" s="2" t="str">
        <f t="shared" si="19"/>
        <v/>
      </c>
      <c r="P98" s="2">
        <f t="shared" si="20"/>
        <v>335400</v>
      </c>
      <c r="Q98" s="2">
        <f t="shared" si="22"/>
        <v>335400</v>
      </c>
      <c r="R98" s="2">
        <f t="shared" si="21"/>
        <v>378</v>
      </c>
      <c r="S98" s="2"/>
      <c r="T98" s="6">
        <f t="shared" si="14"/>
        <v>341800</v>
      </c>
      <c r="U98" s="4">
        <f>SUM(O98:$O$759)+T98</f>
        <v>524600.00000000047</v>
      </c>
      <c r="V98" s="4">
        <f>SUM(O98:$O$756)</f>
        <v>182800.00000000052</v>
      </c>
      <c r="W98" s="4">
        <f>SUM(R98:$S$759)</f>
        <v>111078</v>
      </c>
    </row>
    <row r="99" spans="1:23" x14ac:dyDescent="0.15">
      <c r="A99">
        <v>1</v>
      </c>
      <c r="B99" s="1">
        <v>42662</v>
      </c>
      <c r="C99">
        <v>168</v>
      </c>
      <c r="D99">
        <v>168.7</v>
      </c>
      <c r="E99">
        <v>166.6</v>
      </c>
      <c r="F99">
        <v>167.7</v>
      </c>
      <c r="G99">
        <v>130408900</v>
      </c>
      <c r="H99" s="2">
        <f t="shared" si="15"/>
        <v>21869572530</v>
      </c>
      <c r="I99">
        <f t="shared" si="16"/>
        <v>0.69999999999998863</v>
      </c>
      <c r="J99" t="str">
        <f t="shared" si="17"/>
        <v>高値超、安値超</v>
      </c>
      <c r="K99">
        <f t="shared" si="18"/>
        <v>-0.69999999999998863</v>
      </c>
      <c r="N99" s="2">
        <f t="shared" si="13"/>
        <v>2000</v>
      </c>
      <c r="O99" s="2">
        <f t="shared" si="19"/>
        <v>-1399.9999999999773</v>
      </c>
      <c r="P99" s="2" t="str">
        <f t="shared" si="20"/>
        <v/>
      </c>
      <c r="Q99" s="2">
        <f t="shared" si="22"/>
        <v>335400</v>
      </c>
      <c r="R99" s="2">
        <f t="shared" si="21"/>
        <v>378</v>
      </c>
      <c r="S99" s="2"/>
      <c r="T99" s="6">
        <f t="shared" si="14"/>
        <v>335400</v>
      </c>
      <c r="U99" s="4">
        <f>SUM(O99:$O$759)+T99</f>
        <v>518200.00000000052</v>
      </c>
      <c r="V99" s="4">
        <f>SUM(O99:$O$756)</f>
        <v>182800.00000000052</v>
      </c>
      <c r="W99" s="4">
        <f>SUM(R99:$S$759)</f>
        <v>110700</v>
      </c>
    </row>
    <row r="100" spans="1:23" x14ac:dyDescent="0.15">
      <c r="A100">
        <v>1</v>
      </c>
      <c r="B100" s="1">
        <v>42661</v>
      </c>
      <c r="C100">
        <v>167.4</v>
      </c>
      <c r="D100">
        <v>167.4</v>
      </c>
      <c r="E100">
        <v>165.5</v>
      </c>
      <c r="F100">
        <v>167</v>
      </c>
      <c r="G100">
        <v>118909400</v>
      </c>
      <c r="H100" s="2">
        <f t="shared" si="15"/>
        <v>19857869800</v>
      </c>
      <c r="I100">
        <f t="shared" si="16"/>
        <v>-0.69999999999998863</v>
      </c>
      <c r="J100" t="str">
        <f t="shared" si="17"/>
        <v>高値割、安値割</v>
      </c>
      <c r="K100" t="str">
        <f t="shared" si="18"/>
        <v/>
      </c>
      <c r="N100" s="2">
        <f t="shared" si="13"/>
        <v>2000</v>
      </c>
      <c r="O100" s="2" t="str">
        <f t="shared" si="19"/>
        <v/>
      </c>
      <c r="P100" s="2">
        <f t="shared" si="20"/>
        <v>335400</v>
      </c>
      <c r="Q100" s="2">
        <f t="shared" si="22"/>
        <v>335400</v>
      </c>
      <c r="R100" s="2">
        <f t="shared" si="21"/>
        <v>378</v>
      </c>
      <c r="S100" s="2"/>
      <c r="T100" s="6">
        <f t="shared" si="14"/>
        <v>334000</v>
      </c>
      <c r="U100" s="4">
        <f>SUM(O100:$O$759)+T100</f>
        <v>518200.00000000047</v>
      </c>
      <c r="V100" s="4">
        <f>SUM(O100:$O$756)</f>
        <v>184200.00000000049</v>
      </c>
      <c r="W100" s="4">
        <f>SUM(R100:$S$759)</f>
        <v>110322</v>
      </c>
    </row>
    <row r="101" spans="1:23" x14ac:dyDescent="0.15">
      <c r="A101">
        <v>1</v>
      </c>
      <c r="B101" s="1">
        <v>42660</v>
      </c>
      <c r="C101">
        <v>167.8</v>
      </c>
      <c r="D101">
        <v>169.2</v>
      </c>
      <c r="E101">
        <v>166.7</v>
      </c>
      <c r="F101">
        <v>167.7</v>
      </c>
      <c r="G101">
        <v>110967900</v>
      </c>
      <c r="H101" s="2">
        <f t="shared" si="15"/>
        <v>18609316830</v>
      </c>
      <c r="I101">
        <f t="shared" si="16"/>
        <v>0.39999999999997726</v>
      </c>
      <c r="J101" t="str">
        <f t="shared" si="17"/>
        <v>高値超、安値超</v>
      </c>
      <c r="K101">
        <f t="shared" si="18"/>
        <v>-0.39999999999997726</v>
      </c>
      <c r="N101" s="2">
        <f t="shared" si="13"/>
        <v>2000</v>
      </c>
      <c r="O101" s="2">
        <f t="shared" si="19"/>
        <v>-799.99999999995453</v>
      </c>
      <c r="P101" s="2" t="str">
        <f t="shared" si="20"/>
        <v/>
      </c>
      <c r="Q101" s="2">
        <f t="shared" si="22"/>
        <v>335600</v>
      </c>
      <c r="R101" s="2">
        <f t="shared" si="21"/>
        <v>378</v>
      </c>
      <c r="S101" s="2"/>
      <c r="T101" s="6">
        <f t="shared" si="14"/>
        <v>335400</v>
      </c>
      <c r="U101" s="4">
        <f>SUM(O101:$O$759)+T101</f>
        <v>519600.00000000047</v>
      </c>
      <c r="V101" s="4">
        <f>SUM(O101:$O$756)</f>
        <v>184200.00000000049</v>
      </c>
      <c r="W101" s="4">
        <f>SUM(R101:$S$759)</f>
        <v>109944</v>
      </c>
    </row>
    <row r="102" spans="1:23" x14ac:dyDescent="0.15">
      <c r="A102">
        <v>1</v>
      </c>
      <c r="B102" s="1">
        <v>42657</v>
      </c>
      <c r="C102">
        <v>166.7</v>
      </c>
      <c r="D102">
        <v>167.6</v>
      </c>
      <c r="E102">
        <v>165.8</v>
      </c>
      <c r="F102">
        <v>167.3</v>
      </c>
      <c r="G102">
        <v>119496000</v>
      </c>
      <c r="H102" s="2">
        <f t="shared" si="15"/>
        <v>19991680800</v>
      </c>
      <c r="I102">
        <f t="shared" si="16"/>
        <v>-0.5</v>
      </c>
      <c r="J102" t="str">
        <f t="shared" si="17"/>
        <v>高値割、安値割</v>
      </c>
      <c r="K102" t="str">
        <f t="shared" si="18"/>
        <v/>
      </c>
      <c r="N102" s="2">
        <f t="shared" si="13"/>
        <v>2000</v>
      </c>
      <c r="O102" s="2" t="str">
        <f t="shared" si="19"/>
        <v/>
      </c>
      <c r="P102" s="2">
        <f t="shared" si="20"/>
        <v>335600</v>
      </c>
      <c r="Q102" s="2">
        <f t="shared" si="22"/>
        <v>335600</v>
      </c>
      <c r="R102" s="2">
        <f t="shared" si="21"/>
        <v>378</v>
      </c>
      <c r="S102" s="2"/>
      <c r="T102" s="6">
        <f t="shared" si="14"/>
        <v>334600</v>
      </c>
      <c r="U102" s="4">
        <f>SUM(O102:$O$759)+T102</f>
        <v>519600.00000000047</v>
      </c>
      <c r="V102" s="4">
        <f>SUM(O102:$O$756)</f>
        <v>185000.00000000044</v>
      </c>
      <c r="W102" s="4">
        <f>SUM(R102:$S$759)</f>
        <v>109566</v>
      </c>
    </row>
    <row r="103" spans="1:23" x14ac:dyDescent="0.15">
      <c r="A103">
        <v>1</v>
      </c>
      <c r="B103" s="1">
        <v>42656</v>
      </c>
      <c r="C103">
        <v>168.3</v>
      </c>
      <c r="D103">
        <v>170.3</v>
      </c>
      <c r="E103">
        <v>167.3</v>
      </c>
      <c r="F103">
        <v>167.8</v>
      </c>
      <c r="G103">
        <v>118934600</v>
      </c>
      <c r="H103" s="2">
        <f t="shared" si="15"/>
        <v>19957225880</v>
      </c>
      <c r="I103">
        <f t="shared" si="16"/>
        <v>-0.19999999999998863</v>
      </c>
      <c r="J103" t="str">
        <f t="shared" si="17"/>
        <v/>
      </c>
      <c r="K103">
        <f t="shared" si="18"/>
        <v>0.19999999999998863</v>
      </c>
      <c r="N103" s="2">
        <f t="shared" si="13"/>
        <v>2000</v>
      </c>
      <c r="O103" s="2">
        <f t="shared" si="19"/>
        <v>399.99999999997726</v>
      </c>
      <c r="P103" s="2" t="str">
        <f t="shared" si="20"/>
        <v/>
      </c>
      <c r="Q103" s="2">
        <f t="shared" si="22"/>
        <v>344800</v>
      </c>
      <c r="R103" s="2">
        <f t="shared" si="21"/>
        <v>378</v>
      </c>
      <c r="S103" s="2"/>
      <c r="T103" s="6">
        <f t="shared" si="14"/>
        <v>335600</v>
      </c>
      <c r="U103" s="4">
        <f>SUM(O103:$O$759)+T103</f>
        <v>520600.00000000047</v>
      </c>
      <c r="V103" s="4">
        <f>SUM(O103:$O$756)</f>
        <v>185000.00000000044</v>
      </c>
      <c r="W103" s="4">
        <f>SUM(R103:$S$759)</f>
        <v>109188</v>
      </c>
    </row>
    <row r="104" spans="1:23" x14ac:dyDescent="0.15">
      <c r="A104">
        <v>1</v>
      </c>
      <c r="B104" s="1">
        <v>42655</v>
      </c>
      <c r="C104">
        <v>170</v>
      </c>
      <c r="D104">
        <v>170.3</v>
      </c>
      <c r="E104">
        <v>167.7</v>
      </c>
      <c r="F104">
        <v>168</v>
      </c>
      <c r="G104">
        <v>176102900</v>
      </c>
      <c r="H104" s="2">
        <f t="shared" si="15"/>
        <v>29585287200</v>
      </c>
      <c r="I104">
        <f t="shared" si="16"/>
        <v>-4.4000000000000057</v>
      </c>
      <c r="J104" t="str">
        <f t="shared" si="17"/>
        <v>高値割、安値割</v>
      </c>
      <c r="K104" t="str">
        <f t="shared" si="18"/>
        <v/>
      </c>
      <c r="N104" s="2">
        <f t="shared" si="13"/>
        <v>2000</v>
      </c>
      <c r="O104" s="2" t="str">
        <f t="shared" si="19"/>
        <v/>
      </c>
      <c r="P104" s="2">
        <f t="shared" si="20"/>
        <v>344800</v>
      </c>
      <c r="Q104" s="2">
        <f t="shared" si="22"/>
        <v>344800</v>
      </c>
      <c r="R104" s="2">
        <f t="shared" si="21"/>
        <v>378</v>
      </c>
      <c r="S104" s="2"/>
      <c r="T104" s="6">
        <f t="shared" si="14"/>
        <v>336000</v>
      </c>
      <c r="U104" s="4">
        <f>SUM(O104:$O$759)+T104</f>
        <v>520600.00000000047</v>
      </c>
      <c r="V104" s="4">
        <f>SUM(O104:$O$756)</f>
        <v>184600.00000000047</v>
      </c>
      <c r="W104" s="4">
        <f>SUM(R104:$S$759)</f>
        <v>108810</v>
      </c>
    </row>
    <row r="105" spans="1:23" x14ac:dyDescent="0.15">
      <c r="A105">
        <v>1</v>
      </c>
      <c r="B105" s="1">
        <v>42654</v>
      </c>
      <c r="C105">
        <v>174</v>
      </c>
      <c r="D105">
        <v>175.3</v>
      </c>
      <c r="E105">
        <v>172.1</v>
      </c>
      <c r="F105">
        <v>172.4</v>
      </c>
      <c r="G105">
        <v>111548200</v>
      </c>
      <c r="H105" s="2">
        <f t="shared" si="15"/>
        <v>19230909680</v>
      </c>
      <c r="I105">
        <f t="shared" si="16"/>
        <v>-0.79999999999998295</v>
      </c>
      <c r="J105" t="str">
        <f t="shared" si="17"/>
        <v>高値超、安値超</v>
      </c>
      <c r="K105">
        <f t="shared" si="18"/>
        <v>0.79999999999998295</v>
      </c>
      <c r="N105" s="2">
        <f t="shared" si="13"/>
        <v>2000</v>
      </c>
      <c r="O105" s="2">
        <f t="shared" si="19"/>
        <v>1599.9999999999659</v>
      </c>
      <c r="P105" s="2" t="str">
        <f t="shared" si="20"/>
        <v/>
      </c>
      <c r="Q105" s="2" t="str">
        <f t="shared" si="22"/>
        <v/>
      </c>
      <c r="R105" s="2" t="str">
        <f t="shared" si="21"/>
        <v/>
      </c>
      <c r="S105" s="2"/>
      <c r="T105" s="6">
        <f t="shared" si="14"/>
        <v>344800</v>
      </c>
      <c r="U105" s="4">
        <f>SUM(O105:$O$759)+T105</f>
        <v>529400.00000000047</v>
      </c>
      <c r="V105" s="4">
        <f>SUM(O105:$O$756)</f>
        <v>184600.00000000047</v>
      </c>
      <c r="W105" s="4">
        <f>SUM(R105:$S$759)</f>
        <v>108432</v>
      </c>
    </row>
    <row r="106" spans="1:23" x14ac:dyDescent="0.15">
      <c r="A106">
        <v>1</v>
      </c>
      <c r="B106" s="1">
        <v>42650</v>
      </c>
      <c r="C106">
        <v>174</v>
      </c>
      <c r="D106">
        <v>174.6</v>
      </c>
      <c r="E106">
        <v>171.8</v>
      </c>
      <c r="F106">
        <v>173.2</v>
      </c>
      <c r="G106">
        <v>93101600</v>
      </c>
      <c r="H106" s="2">
        <f t="shared" si="15"/>
        <v>16125197119.999998</v>
      </c>
      <c r="I106">
        <f t="shared" si="16"/>
        <v>-0.20000000000001705</v>
      </c>
      <c r="J106" t="str">
        <f t="shared" si="17"/>
        <v>高値割、安値割</v>
      </c>
      <c r="K106" t="str">
        <f t="shared" si="18"/>
        <v/>
      </c>
      <c r="N106" s="2">
        <f t="shared" si="13"/>
        <v>2000</v>
      </c>
      <c r="O106" s="2" t="str">
        <f t="shared" si="19"/>
        <v/>
      </c>
      <c r="P106" s="2" t="str">
        <f t="shared" si="20"/>
        <v/>
      </c>
      <c r="Q106" s="2" t="str">
        <f t="shared" si="22"/>
        <v/>
      </c>
      <c r="R106" s="2" t="str">
        <f t="shared" si="21"/>
        <v/>
      </c>
      <c r="S106" s="2"/>
      <c r="T106" s="6">
        <f t="shared" si="14"/>
        <v>346400</v>
      </c>
      <c r="U106" s="4">
        <f>SUM(O106:$O$759)+T106</f>
        <v>529400.00000000047</v>
      </c>
      <c r="V106" s="4">
        <f>SUM(O106:$O$756)</f>
        <v>183000.00000000052</v>
      </c>
      <c r="W106" s="4">
        <f>SUM(R106:$S$759)</f>
        <v>108432</v>
      </c>
    </row>
    <row r="107" spans="1:23" x14ac:dyDescent="0.15">
      <c r="A107">
        <v>1</v>
      </c>
      <c r="B107" s="1">
        <v>42649</v>
      </c>
      <c r="C107">
        <v>175</v>
      </c>
      <c r="D107">
        <v>176.2</v>
      </c>
      <c r="E107">
        <v>173.3</v>
      </c>
      <c r="F107">
        <v>173.4</v>
      </c>
      <c r="G107">
        <v>147638200</v>
      </c>
      <c r="H107" s="2">
        <f t="shared" si="15"/>
        <v>25600463880</v>
      </c>
      <c r="I107">
        <f t="shared" si="16"/>
        <v>1</v>
      </c>
      <c r="J107" t="str">
        <f t="shared" si="17"/>
        <v>高値超、安値超</v>
      </c>
      <c r="K107" t="str">
        <f t="shared" si="18"/>
        <v/>
      </c>
      <c r="N107" s="2">
        <f t="shared" si="13"/>
        <v>2000</v>
      </c>
      <c r="O107" s="2" t="str">
        <f t="shared" si="19"/>
        <v/>
      </c>
      <c r="P107" s="2" t="str">
        <f t="shared" si="20"/>
        <v/>
      </c>
      <c r="Q107" s="2" t="str">
        <f t="shared" si="22"/>
        <v/>
      </c>
      <c r="R107" s="2" t="str">
        <f t="shared" si="21"/>
        <v/>
      </c>
      <c r="S107" s="2"/>
      <c r="T107" s="6">
        <f t="shared" si="14"/>
        <v>346800</v>
      </c>
      <c r="U107" s="4">
        <f>SUM(O107:$O$759)+T107</f>
        <v>529800.00000000047</v>
      </c>
      <c r="V107" s="4">
        <f>SUM(O107:$O$756)</f>
        <v>183000.00000000052</v>
      </c>
      <c r="W107" s="4">
        <f>SUM(R107:$S$759)</f>
        <v>108432</v>
      </c>
    </row>
    <row r="108" spans="1:23" x14ac:dyDescent="0.15">
      <c r="A108">
        <v>1</v>
      </c>
      <c r="B108" s="1">
        <v>42648</v>
      </c>
      <c r="C108">
        <v>172.5</v>
      </c>
      <c r="D108">
        <v>173.3</v>
      </c>
      <c r="E108">
        <v>170.8</v>
      </c>
      <c r="F108">
        <v>172.4</v>
      </c>
      <c r="G108">
        <v>118873000</v>
      </c>
      <c r="H108" s="2">
        <f t="shared" si="15"/>
        <v>20493705200</v>
      </c>
      <c r="I108">
        <f t="shared" si="16"/>
        <v>0.80000000000001137</v>
      </c>
      <c r="J108" t="str">
        <f t="shared" si="17"/>
        <v>高値超、安値超</v>
      </c>
      <c r="K108" t="str">
        <f t="shared" si="18"/>
        <v/>
      </c>
      <c r="N108" s="2">
        <f t="shared" si="13"/>
        <v>2000</v>
      </c>
      <c r="O108" s="2" t="str">
        <f t="shared" si="19"/>
        <v/>
      </c>
      <c r="P108" s="2" t="str">
        <f t="shared" si="20"/>
        <v/>
      </c>
      <c r="Q108" s="2">
        <f t="shared" si="22"/>
        <v>337400</v>
      </c>
      <c r="R108" s="2">
        <f t="shared" si="21"/>
        <v>378</v>
      </c>
      <c r="S108" s="2"/>
      <c r="T108" s="6">
        <f t="shared" si="14"/>
        <v>344800</v>
      </c>
      <c r="U108" s="4">
        <f>SUM(O108:$O$759)+T108</f>
        <v>527800.00000000047</v>
      </c>
      <c r="V108" s="4">
        <f>SUM(O108:$O$756)</f>
        <v>183000.00000000052</v>
      </c>
      <c r="W108" s="4">
        <f>SUM(R108:$S$759)</f>
        <v>108432</v>
      </c>
    </row>
    <row r="109" spans="1:23" x14ac:dyDescent="0.15">
      <c r="A109">
        <v>1</v>
      </c>
      <c r="B109" s="1">
        <v>42647</v>
      </c>
      <c r="C109">
        <v>169.1</v>
      </c>
      <c r="D109">
        <v>173</v>
      </c>
      <c r="E109">
        <v>169.1</v>
      </c>
      <c r="F109">
        <v>171.6</v>
      </c>
      <c r="G109">
        <v>135005400</v>
      </c>
      <c r="H109" s="2">
        <f t="shared" si="15"/>
        <v>23166926640</v>
      </c>
      <c r="I109">
        <f t="shared" si="16"/>
        <v>2.9000000000000057</v>
      </c>
      <c r="J109" t="str">
        <f t="shared" si="17"/>
        <v>高値超、安値超</v>
      </c>
      <c r="K109" t="str">
        <f t="shared" si="18"/>
        <v/>
      </c>
      <c r="N109" s="2">
        <f t="shared" si="13"/>
        <v>2000</v>
      </c>
      <c r="O109" s="2" t="str">
        <f t="shared" si="19"/>
        <v/>
      </c>
      <c r="P109" s="2">
        <f t="shared" si="20"/>
        <v>337400</v>
      </c>
      <c r="Q109" s="2">
        <f t="shared" si="22"/>
        <v>337400</v>
      </c>
      <c r="R109" s="2">
        <f t="shared" si="21"/>
        <v>378</v>
      </c>
      <c r="S109" s="2"/>
      <c r="T109" s="6">
        <f t="shared" si="14"/>
        <v>343200</v>
      </c>
      <c r="U109" s="4">
        <f>SUM(O109:$O$759)+T109</f>
        <v>526200.00000000047</v>
      </c>
      <c r="V109" s="4">
        <f>SUM(O109:$O$756)</f>
        <v>183000.00000000052</v>
      </c>
      <c r="W109" s="4">
        <f>SUM(R109:$S$759)</f>
        <v>108054</v>
      </c>
    </row>
    <row r="110" spans="1:23" x14ac:dyDescent="0.15">
      <c r="A110">
        <v>1</v>
      </c>
      <c r="B110" s="1">
        <v>42646</v>
      </c>
      <c r="C110">
        <v>170</v>
      </c>
      <c r="D110">
        <v>171.1</v>
      </c>
      <c r="E110">
        <v>168.5</v>
      </c>
      <c r="F110">
        <v>168.7</v>
      </c>
      <c r="G110">
        <v>133991800</v>
      </c>
      <c r="H110" s="2">
        <f t="shared" si="15"/>
        <v>22604416660</v>
      </c>
      <c r="I110">
        <f t="shared" si="16"/>
        <v>9.9999999999994316E-2</v>
      </c>
      <c r="J110" t="str">
        <f t="shared" si="17"/>
        <v>高値超、安値超</v>
      </c>
      <c r="K110">
        <f t="shared" si="18"/>
        <v>-9.9999999999994316E-2</v>
      </c>
      <c r="N110" s="2">
        <f t="shared" si="13"/>
        <v>2000</v>
      </c>
      <c r="O110" s="2">
        <f t="shared" si="19"/>
        <v>-199.99999999998863</v>
      </c>
      <c r="P110" s="2" t="str">
        <f t="shared" si="20"/>
        <v/>
      </c>
      <c r="Q110" s="2">
        <f t="shared" si="22"/>
        <v>344800</v>
      </c>
      <c r="R110" s="2">
        <f t="shared" si="21"/>
        <v>378</v>
      </c>
      <c r="S110" s="2"/>
      <c r="T110" s="6">
        <f t="shared" si="14"/>
        <v>337400</v>
      </c>
      <c r="U110" s="4">
        <f>SUM(O110:$O$759)+T110</f>
        <v>520400.00000000052</v>
      </c>
      <c r="V110" s="4">
        <f>SUM(O110:$O$756)</f>
        <v>183000.00000000052</v>
      </c>
      <c r="W110" s="4">
        <f>SUM(R110:$S$759)</f>
        <v>107676</v>
      </c>
    </row>
    <row r="111" spans="1:23" x14ac:dyDescent="0.15">
      <c r="A111">
        <v>1</v>
      </c>
      <c r="B111" s="1">
        <v>42643</v>
      </c>
      <c r="C111">
        <v>169.4</v>
      </c>
      <c r="D111">
        <v>170.5</v>
      </c>
      <c r="E111">
        <v>168.4</v>
      </c>
      <c r="F111">
        <v>168.6</v>
      </c>
      <c r="G111">
        <v>178518400</v>
      </c>
      <c r="H111" s="2">
        <f t="shared" si="15"/>
        <v>30098202240</v>
      </c>
      <c r="I111">
        <f t="shared" si="16"/>
        <v>-3.8000000000000114</v>
      </c>
      <c r="J111" t="str">
        <f t="shared" si="17"/>
        <v>高値割、安値割</v>
      </c>
      <c r="K111" t="str">
        <f t="shared" si="18"/>
        <v/>
      </c>
      <c r="N111" s="2">
        <f t="shared" si="13"/>
        <v>2000</v>
      </c>
      <c r="O111" s="2" t="str">
        <f t="shared" si="19"/>
        <v/>
      </c>
      <c r="P111" s="2">
        <f t="shared" si="20"/>
        <v>344800</v>
      </c>
      <c r="Q111" s="2" t="str">
        <f t="shared" si="22"/>
        <v/>
      </c>
      <c r="R111" s="2" t="str">
        <f t="shared" si="21"/>
        <v/>
      </c>
      <c r="S111" s="2"/>
      <c r="T111" s="6">
        <f t="shared" si="14"/>
        <v>337200</v>
      </c>
      <c r="U111" s="4">
        <f>SUM(O111:$O$759)+T111</f>
        <v>520400.00000000047</v>
      </c>
      <c r="V111" s="4">
        <f>SUM(O111:$O$756)</f>
        <v>183200.00000000049</v>
      </c>
      <c r="W111" s="4">
        <f>SUM(R111:$S$759)</f>
        <v>107298</v>
      </c>
    </row>
    <row r="112" spans="1:23" x14ac:dyDescent="0.15">
      <c r="A112">
        <v>1</v>
      </c>
      <c r="B112" s="1">
        <v>42642</v>
      </c>
      <c r="C112">
        <v>172.8</v>
      </c>
      <c r="D112">
        <v>173.8</v>
      </c>
      <c r="E112">
        <v>171.2</v>
      </c>
      <c r="F112">
        <v>172.4</v>
      </c>
      <c r="G112">
        <v>141753100</v>
      </c>
      <c r="H112" s="2">
        <f t="shared" si="15"/>
        <v>24438234440</v>
      </c>
      <c r="I112">
        <f t="shared" si="16"/>
        <v>1.0999999999999943</v>
      </c>
      <c r="J112" t="str">
        <f t="shared" si="17"/>
        <v/>
      </c>
      <c r="K112">
        <f t="shared" si="18"/>
        <v>-1.0999999999999943</v>
      </c>
      <c r="N112" s="2">
        <f t="shared" si="13"/>
        <v>2000</v>
      </c>
      <c r="O112" s="2">
        <f t="shared" si="19"/>
        <v>-2199.9999999999886</v>
      </c>
      <c r="P112" s="2">
        <f t="shared" si="20"/>
        <v>342600</v>
      </c>
      <c r="Q112" s="2" t="str">
        <f t="shared" si="22"/>
        <v/>
      </c>
      <c r="R112" s="2" t="str">
        <f t="shared" si="21"/>
        <v/>
      </c>
      <c r="S112" s="2"/>
      <c r="T112" s="6">
        <f t="shared" si="14"/>
        <v>344800</v>
      </c>
      <c r="U112" s="4">
        <f>SUM(O112:$O$759)+T112</f>
        <v>528000.00000000047</v>
      </c>
      <c r="V112" s="4">
        <f>SUM(O112:$O$756)</f>
        <v>183200.00000000049</v>
      </c>
      <c r="W112" s="4">
        <f>SUM(R112:$S$759)</f>
        <v>107298</v>
      </c>
    </row>
    <row r="113" spans="1:23" x14ac:dyDescent="0.15">
      <c r="A113">
        <v>1</v>
      </c>
      <c r="B113" s="1">
        <v>42641</v>
      </c>
      <c r="C113">
        <v>173.5</v>
      </c>
      <c r="D113">
        <v>174.7</v>
      </c>
      <c r="E113">
        <v>170.9</v>
      </c>
      <c r="F113">
        <v>171.3</v>
      </c>
      <c r="G113">
        <v>163593100</v>
      </c>
      <c r="H113" s="2">
        <f t="shared" si="15"/>
        <v>28023498030</v>
      </c>
      <c r="I113">
        <f t="shared" si="16"/>
        <v>-6.8999999999999773</v>
      </c>
      <c r="J113" t="str">
        <f t="shared" si="17"/>
        <v>高値割、安値割</v>
      </c>
      <c r="K113">
        <f t="shared" si="18"/>
        <v>6.8999999999999773</v>
      </c>
      <c r="N113" s="2">
        <f t="shared" si="13"/>
        <v>2000</v>
      </c>
      <c r="O113" s="2">
        <f t="shared" si="19"/>
        <v>13799.999999999955</v>
      </c>
      <c r="P113" s="2">
        <f t="shared" si="20"/>
        <v>356400</v>
      </c>
      <c r="Q113" s="2">
        <f t="shared" si="22"/>
        <v>356400</v>
      </c>
      <c r="R113" s="2">
        <f t="shared" si="21"/>
        <v>378</v>
      </c>
      <c r="S113" s="2"/>
      <c r="T113" s="6">
        <f t="shared" si="14"/>
        <v>342600</v>
      </c>
      <c r="U113" s="4">
        <f>SUM(O113:$O$759)+T113</f>
        <v>528000.00000000047</v>
      </c>
      <c r="V113" s="4">
        <f>SUM(O113:$O$756)</f>
        <v>185400.00000000049</v>
      </c>
      <c r="W113" s="4">
        <f>SUM(R113:$S$759)</f>
        <v>107298</v>
      </c>
    </row>
    <row r="114" spans="1:23" x14ac:dyDescent="0.15">
      <c r="A114">
        <v>1</v>
      </c>
      <c r="B114" s="1">
        <v>42640</v>
      </c>
      <c r="C114">
        <v>176.6</v>
      </c>
      <c r="D114">
        <v>178.4</v>
      </c>
      <c r="E114">
        <v>174.2</v>
      </c>
      <c r="F114">
        <v>178.2</v>
      </c>
      <c r="G114">
        <v>260513200</v>
      </c>
      <c r="H114" s="2">
        <f t="shared" si="15"/>
        <v>46423452240</v>
      </c>
      <c r="I114">
        <f t="shared" si="16"/>
        <v>-2</v>
      </c>
      <c r="J114" t="str">
        <f t="shared" si="17"/>
        <v>高値割、安値割</v>
      </c>
      <c r="K114">
        <f t="shared" si="18"/>
        <v>2</v>
      </c>
      <c r="N114" s="2">
        <f t="shared" si="13"/>
        <v>2000</v>
      </c>
      <c r="O114" s="2">
        <f t="shared" si="19"/>
        <v>4000</v>
      </c>
      <c r="P114" s="2" t="str">
        <f t="shared" si="20"/>
        <v/>
      </c>
      <c r="Q114" s="2" t="str">
        <f t="shared" si="22"/>
        <v/>
      </c>
      <c r="R114" s="2" t="str">
        <f t="shared" si="21"/>
        <v/>
      </c>
      <c r="S114" s="2"/>
      <c r="T114" s="6">
        <f t="shared" si="14"/>
        <v>356400</v>
      </c>
      <c r="U114" s="4">
        <f>SUM(O114:$O$759)+T114</f>
        <v>528000.00000000058</v>
      </c>
      <c r="V114" s="4">
        <f>SUM(O114:$O$756)</f>
        <v>171600.00000000055</v>
      </c>
      <c r="W114" s="4">
        <f>SUM(R114:$S$759)</f>
        <v>106920</v>
      </c>
    </row>
    <row r="115" spans="1:23" x14ac:dyDescent="0.15">
      <c r="A115">
        <v>1</v>
      </c>
      <c r="B115" s="1">
        <v>42639</v>
      </c>
      <c r="C115">
        <v>182.1</v>
      </c>
      <c r="D115">
        <v>182.9</v>
      </c>
      <c r="E115">
        <v>179.9</v>
      </c>
      <c r="F115">
        <v>180.2</v>
      </c>
      <c r="G115">
        <v>121081100</v>
      </c>
      <c r="H115" s="2">
        <f t="shared" si="15"/>
        <v>21818814220</v>
      </c>
      <c r="I115">
        <f t="shared" si="16"/>
        <v>-2.3000000000000114</v>
      </c>
      <c r="J115" t="str">
        <f t="shared" si="17"/>
        <v>高値割、安値割</v>
      </c>
      <c r="K115" t="str">
        <f t="shared" si="18"/>
        <v/>
      </c>
      <c r="N115" s="2">
        <f t="shared" si="13"/>
        <v>2000</v>
      </c>
      <c r="O115" s="2" t="str">
        <f t="shared" si="19"/>
        <v/>
      </c>
      <c r="P115" s="2" t="str">
        <f t="shared" si="20"/>
        <v/>
      </c>
      <c r="Q115" s="2" t="str">
        <f t="shared" si="22"/>
        <v/>
      </c>
      <c r="R115" s="2" t="str">
        <f t="shared" si="21"/>
        <v/>
      </c>
      <c r="S115" s="2"/>
      <c r="T115" s="6">
        <f t="shared" si="14"/>
        <v>360400</v>
      </c>
      <c r="U115" s="4">
        <f>SUM(O115:$O$759)+T115</f>
        <v>528000.00000000058</v>
      </c>
      <c r="V115" s="4">
        <f>SUM(O115:$O$756)</f>
        <v>167600.00000000058</v>
      </c>
      <c r="W115" s="4">
        <f>SUM(R115:$S$759)</f>
        <v>106920</v>
      </c>
    </row>
    <row r="116" spans="1:23" x14ac:dyDescent="0.15">
      <c r="A116">
        <v>1</v>
      </c>
      <c r="B116" s="1">
        <v>42636</v>
      </c>
      <c r="C116">
        <v>183</v>
      </c>
      <c r="D116">
        <v>184.4</v>
      </c>
      <c r="E116">
        <v>181.5</v>
      </c>
      <c r="F116">
        <v>182.5</v>
      </c>
      <c r="G116">
        <v>240403300</v>
      </c>
      <c r="H116" s="2">
        <f t="shared" si="15"/>
        <v>43873602250</v>
      </c>
      <c r="I116">
        <f t="shared" si="16"/>
        <v>-3.5999999999999943</v>
      </c>
      <c r="J116" t="str">
        <f t="shared" si="17"/>
        <v/>
      </c>
      <c r="K116" t="str">
        <f t="shared" si="18"/>
        <v/>
      </c>
      <c r="N116" s="2">
        <f t="shared" si="13"/>
        <v>2000</v>
      </c>
      <c r="O116" s="2" t="str">
        <f t="shared" si="19"/>
        <v/>
      </c>
      <c r="P116" s="2" t="str">
        <f t="shared" si="20"/>
        <v/>
      </c>
      <c r="Q116" s="2" t="str">
        <f t="shared" si="22"/>
        <v/>
      </c>
      <c r="R116" s="2" t="str">
        <f t="shared" si="21"/>
        <v/>
      </c>
      <c r="S116" s="2"/>
      <c r="T116" s="6">
        <f t="shared" si="14"/>
        <v>365000</v>
      </c>
      <c r="U116" s="4">
        <f>SUM(O116:$O$759)+T116</f>
        <v>532600.00000000058</v>
      </c>
      <c r="V116" s="4">
        <f>SUM(O116:$O$756)</f>
        <v>167600.00000000058</v>
      </c>
      <c r="W116" s="4">
        <f>SUM(R116:$S$759)</f>
        <v>106920</v>
      </c>
    </row>
    <row r="117" spans="1:23" x14ac:dyDescent="0.15">
      <c r="A117">
        <v>1</v>
      </c>
      <c r="B117" s="1">
        <v>42634</v>
      </c>
      <c r="C117">
        <v>174.8</v>
      </c>
      <c r="D117">
        <v>186.4</v>
      </c>
      <c r="E117">
        <v>172.5</v>
      </c>
      <c r="F117">
        <v>186.1</v>
      </c>
      <c r="G117">
        <v>415471500</v>
      </c>
      <c r="H117" s="2">
        <f t="shared" si="15"/>
        <v>77319246150</v>
      </c>
      <c r="I117">
        <f t="shared" si="16"/>
        <v>11.900000000000006</v>
      </c>
      <c r="J117" t="str">
        <f t="shared" si="17"/>
        <v/>
      </c>
      <c r="K117" t="str">
        <f t="shared" si="18"/>
        <v/>
      </c>
      <c r="N117" s="2">
        <f t="shared" si="13"/>
        <v>2000</v>
      </c>
      <c r="O117" s="2" t="str">
        <f t="shared" si="19"/>
        <v/>
      </c>
      <c r="P117" s="2" t="str">
        <f t="shared" si="20"/>
        <v/>
      </c>
      <c r="Q117" s="2">
        <f t="shared" si="22"/>
        <v>346800</v>
      </c>
      <c r="R117" s="2">
        <f t="shared" si="21"/>
        <v>378</v>
      </c>
      <c r="S117" s="2"/>
      <c r="T117" s="6">
        <f t="shared" si="14"/>
        <v>372200</v>
      </c>
      <c r="U117" s="4">
        <f>SUM(O117:$O$759)+T117</f>
        <v>539800.00000000058</v>
      </c>
      <c r="V117" s="4">
        <f>SUM(O117:$O$756)</f>
        <v>167600.00000000058</v>
      </c>
      <c r="W117" s="4">
        <f>SUM(R117:$S$759)</f>
        <v>106920</v>
      </c>
    </row>
    <row r="118" spans="1:23" x14ac:dyDescent="0.15">
      <c r="A118">
        <v>1</v>
      </c>
      <c r="B118" s="1">
        <v>42633</v>
      </c>
      <c r="C118">
        <v>172.8</v>
      </c>
      <c r="D118">
        <v>175.9</v>
      </c>
      <c r="E118">
        <v>172.6</v>
      </c>
      <c r="F118">
        <v>174.2</v>
      </c>
      <c r="G118">
        <v>162242400</v>
      </c>
      <c r="H118" s="2">
        <f t="shared" si="15"/>
        <v>28262626080</v>
      </c>
      <c r="I118">
        <f t="shared" si="16"/>
        <v>0.79999999999998295</v>
      </c>
      <c r="J118" t="str">
        <f t="shared" si="17"/>
        <v>高値超、安値超</v>
      </c>
      <c r="K118" t="str">
        <f t="shared" si="18"/>
        <v/>
      </c>
      <c r="N118" s="2">
        <f t="shared" si="13"/>
        <v>2000</v>
      </c>
      <c r="O118" s="2" t="str">
        <f t="shared" si="19"/>
        <v/>
      </c>
      <c r="P118" s="2">
        <f t="shared" si="20"/>
        <v>346800</v>
      </c>
      <c r="Q118" s="2" t="str">
        <f t="shared" si="22"/>
        <v/>
      </c>
      <c r="R118" s="2" t="str">
        <f t="shared" si="21"/>
        <v/>
      </c>
      <c r="S118" s="2"/>
      <c r="T118" s="6">
        <f t="shared" si="14"/>
        <v>348400</v>
      </c>
      <c r="U118" s="4">
        <f>SUM(O118:$O$759)+T118</f>
        <v>516000.00000000058</v>
      </c>
      <c r="V118" s="4">
        <f>SUM(O118:$O$756)</f>
        <v>167600.00000000058</v>
      </c>
      <c r="W118" s="4">
        <f>SUM(R118:$S$759)</f>
        <v>106542</v>
      </c>
    </row>
    <row r="119" spans="1:23" x14ac:dyDescent="0.15">
      <c r="A119">
        <v>1</v>
      </c>
      <c r="B119" s="1">
        <v>42629</v>
      </c>
      <c r="C119">
        <v>171.6</v>
      </c>
      <c r="D119">
        <v>174.5</v>
      </c>
      <c r="E119">
        <v>170.9</v>
      </c>
      <c r="F119">
        <v>173.4</v>
      </c>
      <c r="G119">
        <v>190392800</v>
      </c>
      <c r="H119" s="2">
        <f t="shared" si="15"/>
        <v>33014111520</v>
      </c>
      <c r="I119">
        <f t="shared" si="16"/>
        <v>2.9000000000000057</v>
      </c>
      <c r="J119" t="str">
        <f t="shared" si="17"/>
        <v>高値超、安値超</v>
      </c>
      <c r="K119">
        <f t="shared" si="18"/>
        <v>-2.9000000000000057</v>
      </c>
      <c r="N119" s="2">
        <f t="shared" si="13"/>
        <v>2000</v>
      </c>
      <c r="O119" s="2">
        <f t="shared" si="19"/>
        <v>-5800.0000000000109</v>
      </c>
      <c r="P119" s="2">
        <f t="shared" si="20"/>
        <v>341000</v>
      </c>
      <c r="Q119" s="2" t="str">
        <f t="shared" si="22"/>
        <v/>
      </c>
      <c r="R119" s="2" t="str">
        <f t="shared" si="21"/>
        <v/>
      </c>
      <c r="S119" s="2"/>
      <c r="T119" s="6">
        <f t="shared" si="14"/>
        <v>346800</v>
      </c>
      <c r="U119" s="4">
        <f>SUM(O119:$O$759)+T119</f>
        <v>514400.00000000058</v>
      </c>
      <c r="V119" s="4">
        <f>SUM(O119:$O$756)</f>
        <v>167600.00000000058</v>
      </c>
      <c r="W119" s="4">
        <f>SUM(R119:$S$759)</f>
        <v>106542</v>
      </c>
    </row>
    <row r="120" spans="1:23" x14ac:dyDescent="0.15">
      <c r="A120">
        <v>1</v>
      </c>
      <c r="B120" s="1">
        <v>42628</v>
      </c>
      <c r="C120">
        <v>171.5</v>
      </c>
      <c r="D120">
        <v>172</v>
      </c>
      <c r="E120">
        <v>169.7</v>
      </c>
      <c r="F120">
        <v>170.5</v>
      </c>
      <c r="G120">
        <v>140108100</v>
      </c>
      <c r="H120" s="2">
        <f t="shared" si="15"/>
        <v>23888431050</v>
      </c>
      <c r="I120">
        <f t="shared" si="16"/>
        <v>-2.8000000000000114</v>
      </c>
      <c r="J120" t="str">
        <f t="shared" si="17"/>
        <v>高値割、安値割</v>
      </c>
      <c r="K120">
        <f t="shared" si="18"/>
        <v>2.8000000000000114</v>
      </c>
      <c r="N120" s="2">
        <f t="shared" si="13"/>
        <v>2000</v>
      </c>
      <c r="O120" s="2">
        <f t="shared" si="19"/>
        <v>5600.0000000000227</v>
      </c>
      <c r="P120" s="2">
        <f t="shared" si="20"/>
        <v>346600</v>
      </c>
      <c r="Q120" s="2" t="str">
        <f t="shared" si="22"/>
        <v/>
      </c>
      <c r="R120" s="2" t="str">
        <f t="shared" si="21"/>
        <v/>
      </c>
      <c r="S120" s="2"/>
      <c r="T120" s="6">
        <f t="shared" si="14"/>
        <v>341000</v>
      </c>
      <c r="U120" s="4">
        <f>SUM(O120:$O$759)+T120</f>
        <v>514400.00000000058</v>
      </c>
      <c r="V120" s="4">
        <f>SUM(O120:$O$756)</f>
        <v>173400.00000000055</v>
      </c>
      <c r="W120" s="4">
        <f>SUM(R120:$S$759)</f>
        <v>106542</v>
      </c>
    </row>
    <row r="121" spans="1:23" x14ac:dyDescent="0.15">
      <c r="A121">
        <v>1</v>
      </c>
      <c r="B121" s="1">
        <v>42627</v>
      </c>
      <c r="C121">
        <v>172.2</v>
      </c>
      <c r="D121">
        <v>174.3</v>
      </c>
      <c r="E121">
        <v>171.5</v>
      </c>
      <c r="F121">
        <v>173.3</v>
      </c>
      <c r="G121">
        <v>147697800</v>
      </c>
      <c r="H121" s="2">
        <f t="shared" si="15"/>
        <v>25596028740</v>
      </c>
      <c r="I121">
        <f t="shared" si="16"/>
        <v>-1.7999999999999829</v>
      </c>
      <c r="J121" t="str">
        <f t="shared" si="17"/>
        <v>高値割、安値割</v>
      </c>
      <c r="K121">
        <f t="shared" si="18"/>
        <v>1.7999999999999829</v>
      </c>
      <c r="N121" s="2">
        <f t="shared" si="13"/>
        <v>2000</v>
      </c>
      <c r="O121" s="2">
        <f t="shared" si="19"/>
        <v>3599.9999999999659</v>
      </c>
      <c r="P121" s="2">
        <f t="shared" si="20"/>
        <v>350200</v>
      </c>
      <c r="Q121" s="2">
        <f t="shared" si="22"/>
        <v>350200</v>
      </c>
      <c r="R121" s="2">
        <f t="shared" si="21"/>
        <v>378</v>
      </c>
      <c r="S121" s="2"/>
      <c r="T121" s="6">
        <f t="shared" si="14"/>
        <v>346600</v>
      </c>
      <c r="U121" s="4">
        <f>SUM(O121:$O$759)+T121</f>
        <v>514400.00000000058</v>
      </c>
      <c r="V121" s="4">
        <f>SUM(O121:$O$756)</f>
        <v>167800.00000000058</v>
      </c>
      <c r="W121" s="4">
        <f>SUM(R121:$S$759)</f>
        <v>106542</v>
      </c>
    </row>
    <row r="122" spans="1:23" x14ac:dyDescent="0.15">
      <c r="A122">
        <v>1</v>
      </c>
      <c r="B122" s="1">
        <v>42626</v>
      </c>
      <c r="C122">
        <v>178.1</v>
      </c>
      <c r="D122">
        <v>178.4</v>
      </c>
      <c r="E122">
        <v>174</v>
      </c>
      <c r="F122">
        <v>175.1</v>
      </c>
      <c r="G122">
        <v>123494400</v>
      </c>
      <c r="H122" s="2">
        <f t="shared" si="15"/>
        <v>21623869440</v>
      </c>
      <c r="I122">
        <f t="shared" si="16"/>
        <v>-2.9000000000000057</v>
      </c>
      <c r="J122" t="str">
        <f t="shared" si="17"/>
        <v>高値割、安値割</v>
      </c>
      <c r="K122">
        <f t="shared" si="18"/>
        <v>2.9000000000000057</v>
      </c>
      <c r="N122" s="2">
        <f t="shared" si="13"/>
        <v>2000</v>
      </c>
      <c r="O122" s="2">
        <f t="shared" si="19"/>
        <v>5800.0000000000109</v>
      </c>
      <c r="P122" s="2" t="str">
        <f t="shared" si="20"/>
        <v/>
      </c>
      <c r="Q122" s="2">
        <f t="shared" si="22"/>
        <v>360200</v>
      </c>
      <c r="R122" s="2">
        <f t="shared" si="21"/>
        <v>378</v>
      </c>
      <c r="S122" s="2"/>
      <c r="T122" s="6">
        <f t="shared" si="14"/>
        <v>350200</v>
      </c>
      <c r="U122" s="4">
        <f>SUM(O122:$O$759)+T122</f>
        <v>514400.00000000058</v>
      </c>
      <c r="V122" s="4">
        <f>SUM(O122:$O$756)</f>
        <v>164200.00000000058</v>
      </c>
      <c r="W122" s="4">
        <f>SUM(R122:$S$759)</f>
        <v>106164</v>
      </c>
    </row>
    <row r="123" spans="1:23" x14ac:dyDescent="0.15">
      <c r="A123">
        <v>1</v>
      </c>
      <c r="B123" s="1">
        <v>42625</v>
      </c>
      <c r="C123">
        <v>179.5</v>
      </c>
      <c r="D123">
        <v>180.2</v>
      </c>
      <c r="E123">
        <v>176.6</v>
      </c>
      <c r="F123">
        <v>178</v>
      </c>
      <c r="G123">
        <v>126014700</v>
      </c>
      <c r="H123" s="2">
        <f t="shared" si="15"/>
        <v>22430616600</v>
      </c>
      <c r="I123">
        <f t="shared" si="16"/>
        <v>-2.0999999999999943</v>
      </c>
      <c r="J123" t="str">
        <f t="shared" si="17"/>
        <v>高値割、安値割</v>
      </c>
      <c r="K123" t="str">
        <f t="shared" si="18"/>
        <v/>
      </c>
      <c r="N123" s="2">
        <f t="shared" si="13"/>
        <v>2000</v>
      </c>
      <c r="O123" s="2" t="str">
        <f t="shared" si="19"/>
        <v/>
      </c>
      <c r="P123" s="2">
        <f t="shared" si="20"/>
        <v>360200</v>
      </c>
      <c r="Q123" s="2" t="str">
        <f t="shared" si="22"/>
        <v/>
      </c>
      <c r="R123" s="2" t="str">
        <f t="shared" si="21"/>
        <v/>
      </c>
      <c r="S123" s="2"/>
      <c r="T123" s="6">
        <f t="shared" si="14"/>
        <v>356000</v>
      </c>
      <c r="U123" s="4">
        <f>SUM(O123:$O$759)+T123</f>
        <v>514400.00000000058</v>
      </c>
      <c r="V123" s="4">
        <f>SUM(O123:$O$756)</f>
        <v>158400.00000000058</v>
      </c>
      <c r="W123" s="4">
        <f>SUM(R123:$S$759)</f>
        <v>105786</v>
      </c>
    </row>
    <row r="124" spans="1:23" x14ac:dyDescent="0.15">
      <c r="A124">
        <v>1</v>
      </c>
      <c r="B124" s="1">
        <v>42622</v>
      </c>
      <c r="C124">
        <v>180</v>
      </c>
      <c r="D124">
        <v>181.6</v>
      </c>
      <c r="E124">
        <v>179.7</v>
      </c>
      <c r="F124">
        <v>180.1</v>
      </c>
      <c r="G124">
        <v>118041300</v>
      </c>
      <c r="H124" s="2">
        <f t="shared" si="15"/>
        <v>21259238130</v>
      </c>
      <c r="I124">
        <f t="shared" si="16"/>
        <v>0.59999999999999432</v>
      </c>
      <c r="J124" t="str">
        <f t="shared" si="17"/>
        <v>高値超、安値超</v>
      </c>
      <c r="K124">
        <f t="shared" si="18"/>
        <v>-0.59999999999999432</v>
      </c>
      <c r="N124" s="2">
        <f t="shared" si="13"/>
        <v>2000</v>
      </c>
      <c r="O124" s="2">
        <f t="shared" si="19"/>
        <v>-1199.9999999999886</v>
      </c>
      <c r="P124" s="2">
        <f t="shared" si="20"/>
        <v>359000</v>
      </c>
      <c r="Q124" s="2">
        <f t="shared" si="22"/>
        <v>359000</v>
      </c>
      <c r="R124" s="2">
        <f t="shared" si="21"/>
        <v>378</v>
      </c>
      <c r="S124" s="2"/>
      <c r="T124" s="6">
        <f t="shared" si="14"/>
        <v>360200</v>
      </c>
      <c r="U124" s="4">
        <f>SUM(O124:$O$759)+T124</f>
        <v>518600.00000000058</v>
      </c>
      <c r="V124" s="4">
        <f>SUM(O124:$O$756)</f>
        <v>158400.00000000058</v>
      </c>
      <c r="W124" s="4">
        <f>SUM(R124:$S$759)</f>
        <v>105786</v>
      </c>
    </row>
    <row r="125" spans="1:23" x14ac:dyDescent="0.15">
      <c r="A125">
        <v>1</v>
      </c>
      <c r="B125" s="1">
        <v>42621</v>
      </c>
      <c r="C125">
        <v>179.3</v>
      </c>
      <c r="D125">
        <v>180.6</v>
      </c>
      <c r="E125">
        <v>178.4</v>
      </c>
      <c r="F125">
        <v>179.5</v>
      </c>
      <c r="G125">
        <v>118047300</v>
      </c>
      <c r="H125" s="2">
        <f t="shared" si="15"/>
        <v>21189490350</v>
      </c>
      <c r="I125">
        <f t="shared" si="16"/>
        <v>-1.3000000000000114</v>
      </c>
      <c r="J125" t="str">
        <f t="shared" si="17"/>
        <v>高値割、安値割</v>
      </c>
      <c r="K125">
        <f t="shared" si="18"/>
        <v>1.3000000000000114</v>
      </c>
      <c r="N125" s="2">
        <f t="shared" si="13"/>
        <v>2000</v>
      </c>
      <c r="O125" s="2">
        <f t="shared" si="19"/>
        <v>2600.0000000000227</v>
      </c>
      <c r="P125" s="2" t="str">
        <f t="shared" si="20"/>
        <v/>
      </c>
      <c r="Q125" s="2" t="str">
        <f t="shared" si="22"/>
        <v/>
      </c>
      <c r="R125" s="2" t="str">
        <f t="shared" si="21"/>
        <v/>
      </c>
      <c r="S125" s="2"/>
      <c r="T125" s="6">
        <f t="shared" si="14"/>
        <v>359000</v>
      </c>
      <c r="U125" s="4">
        <f>SUM(O125:$O$759)+T125</f>
        <v>518600.00000000058</v>
      </c>
      <c r="V125" s="4">
        <f>SUM(O125:$O$756)</f>
        <v>159600.00000000055</v>
      </c>
      <c r="W125" s="4">
        <f>SUM(R125:$S$759)</f>
        <v>105408</v>
      </c>
    </row>
    <row r="126" spans="1:23" x14ac:dyDescent="0.15">
      <c r="A126">
        <v>1</v>
      </c>
      <c r="B126" s="1">
        <v>42620</v>
      </c>
      <c r="C126">
        <v>181</v>
      </c>
      <c r="D126">
        <v>181.5</v>
      </c>
      <c r="E126">
        <v>178.5</v>
      </c>
      <c r="F126">
        <v>180.8</v>
      </c>
      <c r="G126">
        <v>158042100</v>
      </c>
      <c r="H126" s="2">
        <f t="shared" si="15"/>
        <v>28574011680</v>
      </c>
      <c r="I126">
        <f t="shared" si="16"/>
        <v>-2.8999999999999773</v>
      </c>
      <c r="J126" t="str">
        <f t="shared" si="17"/>
        <v>高値割、安値割</v>
      </c>
      <c r="K126" t="str">
        <f t="shared" si="18"/>
        <v/>
      </c>
      <c r="N126" s="2">
        <f t="shared" si="13"/>
        <v>2000</v>
      </c>
      <c r="O126" s="2" t="str">
        <f t="shared" si="19"/>
        <v/>
      </c>
      <c r="P126" s="2" t="str">
        <f t="shared" si="20"/>
        <v/>
      </c>
      <c r="Q126" s="2">
        <f t="shared" si="22"/>
        <v>364200</v>
      </c>
      <c r="R126" s="2">
        <f t="shared" si="21"/>
        <v>378</v>
      </c>
      <c r="S126" s="2"/>
      <c r="T126" s="6">
        <f t="shared" si="14"/>
        <v>361600</v>
      </c>
      <c r="U126" s="4">
        <f>SUM(O126:$O$759)+T126</f>
        <v>518600.00000000058</v>
      </c>
      <c r="V126" s="4">
        <f>SUM(O126:$O$756)</f>
        <v>157000.00000000055</v>
      </c>
      <c r="W126" s="4">
        <f>SUM(R126:$S$759)</f>
        <v>105408</v>
      </c>
    </row>
    <row r="127" spans="1:23" x14ac:dyDescent="0.15">
      <c r="A127">
        <v>1</v>
      </c>
      <c r="B127" s="1">
        <v>42619</v>
      </c>
      <c r="C127">
        <v>183.4</v>
      </c>
      <c r="D127">
        <v>184.6</v>
      </c>
      <c r="E127">
        <v>182.5</v>
      </c>
      <c r="F127">
        <v>183.7</v>
      </c>
      <c r="G127">
        <v>112984000</v>
      </c>
      <c r="H127" s="2">
        <f t="shared" si="15"/>
        <v>20755160800</v>
      </c>
      <c r="I127">
        <f t="shared" si="16"/>
        <v>1.5999999999999943</v>
      </c>
      <c r="J127" t="str">
        <f t="shared" si="17"/>
        <v/>
      </c>
      <c r="K127" t="str">
        <f t="shared" si="18"/>
        <v/>
      </c>
      <c r="N127" s="2">
        <f t="shared" si="13"/>
        <v>2000</v>
      </c>
      <c r="O127" s="2" t="str">
        <f t="shared" si="19"/>
        <v/>
      </c>
      <c r="P127" s="2">
        <f t="shared" si="20"/>
        <v>364200</v>
      </c>
      <c r="Q127" s="2">
        <f t="shared" si="22"/>
        <v>364200</v>
      </c>
      <c r="R127" s="2">
        <f t="shared" si="21"/>
        <v>378</v>
      </c>
      <c r="S127" s="2"/>
      <c r="T127" s="6">
        <f t="shared" si="14"/>
        <v>367400</v>
      </c>
      <c r="U127" s="4">
        <f>SUM(O127:$O$759)+T127</f>
        <v>524400.00000000058</v>
      </c>
      <c r="V127" s="4">
        <f>SUM(O127:$O$756)</f>
        <v>157000.00000000055</v>
      </c>
      <c r="W127" s="4">
        <f>SUM(R127:$S$759)</f>
        <v>105030</v>
      </c>
    </row>
    <row r="128" spans="1:23" x14ac:dyDescent="0.15">
      <c r="A128">
        <v>1</v>
      </c>
      <c r="B128" s="1">
        <v>42618</v>
      </c>
      <c r="C128">
        <v>184.7</v>
      </c>
      <c r="D128">
        <v>186.4</v>
      </c>
      <c r="E128">
        <v>181.6</v>
      </c>
      <c r="F128">
        <v>182.1</v>
      </c>
      <c r="G128">
        <v>198507300</v>
      </c>
      <c r="H128" s="2">
        <f t="shared" si="15"/>
        <v>36148179330</v>
      </c>
      <c r="I128">
        <f t="shared" si="16"/>
        <v>0.79999999999998295</v>
      </c>
      <c r="J128" t="str">
        <f t="shared" si="17"/>
        <v>高値超、安値超</v>
      </c>
      <c r="K128">
        <f t="shared" si="18"/>
        <v>-0.79999999999998295</v>
      </c>
      <c r="N128" s="2">
        <f t="shared" si="13"/>
        <v>2000</v>
      </c>
      <c r="O128" s="2">
        <f t="shared" si="19"/>
        <v>-1599.9999999999659</v>
      </c>
      <c r="P128" s="2" t="str">
        <f t="shared" si="20"/>
        <v/>
      </c>
      <c r="Q128" s="2" t="str">
        <f t="shared" si="22"/>
        <v/>
      </c>
      <c r="R128" s="2" t="str">
        <f t="shared" si="21"/>
        <v/>
      </c>
      <c r="S128" s="2"/>
      <c r="T128" s="6">
        <f t="shared" si="14"/>
        <v>364200</v>
      </c>
      <c r="U128" s="4">
        <f>SUM(O128:$O$759)+T128</f>
        <v>521200.00000000058</v>
      </c>
      <c r="V128" s="4">
        <f>SUM(O128:$O$756)</f>
        <v>157000.00000000055</v>
      </c>
      <c r="W128" s="4">
        <f>SUM(R128:$S$759)</f>
        <v>104652</v>
      </c>
    </row>
    <row r="129" spans="1:23" x14ac:dyDescent="0.15">
      <c r="A129">
        <v>1</v>
      </c>
      <c r="B129" s="1">
        <v>42615</v>
      </c>
      <c r="C129">
        <v>181</v>
      </c>
      <c r="D129">
        <v>181.8</v>
      </c>
      <c r="E129">
        <v>179.7</v>
      </c>
      <c r="F129">
        <v>181.3</v>
      </c>
      <c r="G129">
        <v>128022900</v>
      </c>
      <c r="H129" s="2">
        <f t="shared" si="15"/>
        <v>23210551770</v>
      </c>
      <c r="I129">
        <f t="shared" si="16"/>
        <v>-9.9999999999994316E-2</v>
      </c>
      <c r="J129" t="str">
        <f t="shared" si="17"/>
        <v>高値割、安値割</v>
      </c>
      <c r="K129" t="str">
        <f t="shared" si="18"/>
        <v/>
      </c>
      <c r="N129" s="2">
        <f t="shared" si="13"/>
        <v>2000</v>
      </c>
      <c r="O129" s="2" t="str">
        <f t="shared" si="19"/>
        <v/>
      </c>
      <c r="P129" s="2" t="str">
        <f t="shared" si="20"/>
        <v/>
      </c>
      <c r="Q129" s="2" t="str">
        <f t="shared" si="22"/>
        <v/>
      </c>
      <c r="R129" s="2" t="str">
        <f t="shared" si="21"/>
        <v/>
      </c>
      <c r="S129" s="2"/>
      <c r="T129" s="6">
        <f t="shared" si="14"/>
        <v>362600</v>
      </c>
      <c r="U129" s="4">
        <f>SUM(O129:$O$759)+T129</f>
        <v>521200.00000000047</v>
      </c>
      <c r="V129" s="4">
        <f>SUM(O129:$O$756)</f>
        <v>158600.00000000049</v>
      </c>
      <c r="W129" s="4">
        <f>SUM(R129:$S$759)</f>
        <v>104652</v>
      </c>
    </row>
    <row r="130" spans="1:23" x14ac:dyDescent="0.15">
      <c r="A130">
        <v>1</v>
      </c>
      <c r="B130" s="1">
        <v>42614</v>
      </c>
      <c r="C130">
        <v>180.6</v>
      </c>
      <c r="D130">
        <v>183.8</v>
      </c>
      <c r="E130">
        <v>180.2</v>
      </c>
      <c r="F130">
        <v>181.4</v>
      </c>
      <c r="G130">
        <v>189140700</v>
      </c>
      <c r="H130" s="2">
        <f t="shared" si="15"/>
        <v>34310122980</v>
      </c>
      <c r="I130">
        <f t="shared" si="16"/>
        <v>1.7000000000000171</v>
      </c>
      <c r="J130" t="str">
        <f t="shared" si="17"/>
        <v>高値超、安値超</v>
      </c>
      <c r="K130" t="str">
        <f t="shared" si="18"/>
        <v/>
      </c>
      <c r="N130" s="2">
        <f t="shared" si="13"/>
        <v>2000</v>
      </c>
      <c r="O130" s="2" t="str">
        <f t="shared" si="19"/>
        <v/>
      </c>
      <c r="P130" s="2" t="str">
        <f t="shared" si="20"/>
        <v/>
      </c>
      <c r="Q130" s="2" t="str">
        <f t="shared" si="22"/>
        <v/>
      </c>
      <c r="R130" s="2" t="str">
        <f t="shared" si="21"/>
        <v/>
      </c>
      <c r="S130" s="2"/>
      <c r="T130" s="6">
        <f t="shared" si="14"/>
        <v>362800</v>
      </c>
      <c r="U130" s="4">
        <f>SUM(O130:$O$759)+T130</f>
        <v>521400.00000000047</v>
      </c>
      <c r="V130" s="4">
        <f>SUM(O130:$O$756)</f>
        <v>158600.00000000049</v>
      </c>
      <c r="W130" s="4">
        <f>SUM(R130:$S$759)</f>
        <v>104652</v>
      </c>
    </row>
    <row r="131" spans="1:23" x14ac:dyDescent="0.15">
      <c r="A131">
        <v>1</v>
      </c>
      <c r="B131" s="1">
        <v>42613</v>
      </c>
      <c r="C131">
        <v>175.7</v>
      </c>
      <c r="D131">
        <v>180.6</v>
      </c>
      <c r="E131">
        <v>175</v>
      </c>
      <c r="F131">
        <v>179.7</v>
      </c>
      <c r="G131">
        <v>233748200</v>
      </c>
      <c r="H131" s="2">
        <f t="shared" si="15"/>
        <v>42004551540</v>
      </c>
      <c r="I131">
        <f t="shared" si="16"/>
        <v>6.5</v>
      </c>
      <c r="J131" t="str">
        <f t="shared" si="17"/>
        <v>高値超、安値超</v>
      </c>
      <c r="K131" t="str">
        <f t="shared" si="18"/>
        <v/>
      </c>
      <c r="N131" s="2">
        <f t="shared" si="13"/>
        <v>2000</v>
      </c>
      <c r="O131" s="2" t="str">
        <f t="shared" si="19"/>
        <v/>
      </c>
      <c r="P131" s="2" t="str">
        <f t="shared" si="20"/>
        <v/>
      </c>
      <c r="Q131" s="2" t="str">
        <f t="shared" si="22"/>
        <v/>
      </c>
      <c r="R131" s="2" t="str">
        <f t="shared" si="21"/>
        <v/>
      </c>
      <c r="S131" s="2"/>
      <c r="T131" s="6">
        <f t="shared" si="14"/>
        <v>359400</v>
      </c>
      <c r="U131" s="4">
        <f>SUM(O131:$O$759)+T131</f>
        <v>518000.00000000047</v>
      </c>
      <c r="V131" s="4">
        <f>SUM(O131:$O$756)</f>
        <v>158600.00000000049</v>
      </c>
      <c r="W131" s="4">
        <f>SUM(R131:$S$759)</f>
        <v>104652</v>
      </c>
    </row>
    <row r="132" spans="1:23" x14ac:dyDescent="0.15">
      <c r="A132">
        <v>1</v>
      </c>
      <c r="B132" s="1">
        <v>42612</v>
      </c>
      <c r="C132">
        <v>172</v>
      </c>
      <c r="D132">
        <v>174</v>
      </c>
      <c r="E132">
        <v>171.2</v>
      </c>
      <c r="F132">
        <v>173.2</v>
      </c>
      <c r="G132">
        <v>179864100</v>
      </c>
      <c r="H132" s="2">
        <f t="shared" si="15"/>
        <v>31152462119.999996</v>
      </c>
      <c r="I132">
        <f t="shared" si="16"/>
        <v>1.6999999999999886</v>
      </c>
      <c r="J132" t="str">
        <f t="shared" si="17"/>
        <v>高値超、安値超</v>
      </c>
      <c r="K132" t="str">
        <f t="shared" si="18"/>
        <v/>
      </c>
      <c r="N132" s="2">
        <f t="shared" si="13"/>
        <v>2000</v>
      </c>
      <c r="O132" s="2" t="str">
        <f t="shared" si="19"/>
        <v/>
      </c>
      <c r="P132" s="2" t="str">
        <f t="shared" si="20"/>
        <v/>
      </c>
      <c r="Q132" s="2">
        <f t="shared" si="22"/>
        <v>335800</v>
      </c>
      <c r="R132" s="2">
        <f t="shared" si="21"/>
        <v>378</v>
      </c>
      <c r="S132" s="2"/>
      <c r="T132" s="6">
        <f t="shared" si="14"/>
        <v>346400</v>
      </c>
      <c r="U132" s="4">
        <f>SUM(O132:$O$759)+T132</f>
        <v>505000.00000000047</v>
      </c>
      <c r="V132" s="4">
        <f>SUM(O132:$O$756)</f>
        <v>158600.00000000049</v>
      </c>
      <c r="W132" s="4">
        <f>SUM(R132:$S$759)</f>
        <v>104652</v>
      </c>
    </row>
    <row r="133" spans="1:23" x14ac:dyDescent="0.15">
      <c r="A133">
        <v>1</v>
      </c>
      <c r="B133" s="1">
        <v>42611</v>
      </c>
      <c r="C133">
        <v>169.6</v>
      </c>
      <c r="D133">
        <v>172.8</v>
      </c>
      <c r="E133">
        <v>169.3</v>
      </c>
      <c r="F133">
        <v>171.5</v>
      </c>
      <c r="G133">
        <v>146536600</v>
      </c>
      <c r="H133" s="2">
        <f t="shared" si="15"/>
        <v>25131026900</v>
      </c>
      <c r="I133">
        <f t="shared" si="16"/>
        <v>3.5999999999999943</v>
      </c>
      <c r="J133" t="str">
        <f t="shared" si="17"/>
        <v>高値超、安値超</v>
      </c>
      <c r="K133" t="str">
        <f>IF(J134="高値割、安値割",F134-F133,"")</f>
        <v/>
      </c>
      <c r="N133" s="2">
        <f t="shared" si="13"/>
        <v>2000</v>
      </c>
      <c r="O133" s="2" t="str">
        <f t="shared" si="19"/>
        <v/>
      </c>
      <c r="P133" s="2">
        <f t="shared" si="20"/>
        <v>335800</v>
      </c>
      <c r="Q133" s="2">
        <f t="shared" si="22"/>
        <v>335800</v>
      </c>
      <c r="R133" s="2">
        <f t="shared" si="21"/>
        <v>378</v>
      </c>
      <c r="S133" s="2"/>
      <c r="T133" s="6">
        <f t="shared" si="14"/>
        <v>343000</v>
      </c>
      <c r="U133" s="4">
        <f>SUM(O133:$O$759)+T133</f>
        <v>501600.00000000047</v>
      </c>
      <c r="V133" s="4">
        <f>SUM(O133:$O$756)</f>
        <v>158600.00000000049</v>
      </c>
      <c r="W133" s="4">
        <f>SUM(R133:$S$759)</f>
        <v>104274</v>
      </c>
    </row>
    <row r="134" spans="1:23" x14ac:dyDescent="0.15">
      <c r="A134">
        <v>1</v>
      </c>
      <c r="B134" s="1">
        <v>42608</v>
      </c>
      <c r="C134">
        <v>168.8</v>
      </c>
      <c r="D134">
        <v>169</v>
      </c>
      <c r="E134">
        <v>167.8</v>
      </c>
      <c r="F134">
        <v>167.9</v>
      </c>
      <c r="G134">
        <v>85391800</v>
      </c>
      <c r="H134" s="2">
        <f t="shared" si="15"/>
        <v>14337283220</v>
      </c>
      <c r="I134">
        <f t="shared" si="16"/>
        <v>-1.1999999999999886</v>
      </c>
      <c r="J134" t="str">
        <f t="shared" si="17"/>
        <v/>
      </c>
      <c r="K134">
        <f t="shared" si="18"/>
        <v>1.1999999999999886</v>
      </c>
      <c r="N134" s="2">
        <f t="shared" si="13"/>
        <v>2000</v>
      </c>
      <c r="O134" s="2">
        <f t="shared" si="19"/>
        <v>2399.9999999999773</v>
      </c>
      <c r="P134" s="2" t="str">
        <f t="shared" si="20"/>
        <v/>
      </c>
      <c r="Q134" s="2" t="str">
        <f t="shared" si="22"/>
        <v/>
      </c>
      <c r="R134" s="2" t="str">
        <f t="shared" si="21"/>
        <v/>
      </c>
      <c r="S134" s="2"/>
      <c r="T134" s="6">
        <f t="shared" si="14"/>
        <v>335800</v>
      </c>
      <c r="U134" s="4">
        <f>SUM(O134:$O$759)+T134</f>
        <v>494400.00000000047</v>
      </c>
      <c r="V134" s="4">
        <f>SUM(O134:$O$756)</f>
        <v>158600.00000000049</v>
      </c>
      <c r="W134" s="4">
        <f>SUM(R134:$S$759)</f>
        <v>103896</v>
      </c>
    </row>
    <row r="135" spans="1:23" x14ac:dyDescent="0.15">
      <c r="A135">
        <v>1</v>
      </c>
      <c r="B135" s="1">
        <v>42607</v>
      </c>
      <c r="C135">
        <v>169.2</v>
      </c>
      <c r="D135">
        <v>169.6</v>
      </c>
      <c r="E135">
        <v>167.4</v>
      </c>
      <c r="F135">
        <v>169.1</v>
      </c>
      <c r="G135">
        <v>67693000</v>
      </c>
      <c r="H135" s="2">
        <f t="shared" si="15"/>
        <v>11446886300</v>
      </c>
      <c r="I135">
        <f t="shared" si="16"/>
        <v>0.59999999999999432</v>
      </c>
      <c r="J135" t="str">
        <f t="shared" si="17"/>
        <v>高値割、安値割</v>
      </c>
      <c r="K135" t="str">
        <f t="shared" si="18"/>
        <v/>
      </c>
      <c r="N135" s="2">
        <f t="shared" si="13"/>
        <v>2000</v>
      </c>
      <c r="O135" s="2" t="str">
        <f t="shared" si="19"/>
        <v/>
      </c>
      <c r="P135" s="2" t="str">
        <f t="shared" si="20"/>
        <v/>
      </c>
      <c r="Q135" s="2">
        <f t="shared" si="22"/>
        <v>333800</v>
      </c>
      <c r="R135" s="2">
        <f t="shared" si="21"/>
        <v>378</v>
      </c>
      <c r="S135" s="2"/>
      <c r="T135" s="6">
        <f t="shared" si="14"/>
        <v>338200</v>
      </c>
      <c r="U135" s="4">
        <f>SUM(O135:$O$759)+T135</f>
        <v>494400.00000000058</v>
      </c>
      <c r="V135" s="4">
        <f>SUM(O135:$O$756)</f>
        <v>156200.00000000055</v>
      </c>
      <c r="W135" s="4">
        <f>SUM(R135:$S$759)</f>
        <v>103896</v>
      </c>
    </row>
    <row r="136" spans="1:23" x14ac:dyDescent="0.15">
      <c r="A136">
        <v>1</v>
      </c>
      <c r="B136" s="1">
        <v>42606</v>
      </c>
      <c r="C136">
        <v>168.1</v>
      </c>
      <c r="D136">
        <v>170</v>
      </c>
      <c r="E136">
        <v>167.8</v>
      </c>
      <c r="F136">
        <v>168.5</v>
      </c>
      <c r="G136">
        <v>94328800</v>
      </c>
      <c r="H136" s="2">
        <f t="shared" si="15"/>
        <v>15894402800</v>
      </c>
      <c r="I136">
        <f t="shared" si="16"/>
        <v>1.5999999999999943</v>
      </c>
      <c r="J136" t="str">
        <f t="shared" si="17"/>
        <v>高値超、安値超</v>
      </c>
      <c r="K136" t="str">
        <f t="shared" si="18"/>
        <v/>
      </c>
      <c r="N136" s="2">
        <f t="shared" si="13"/>
        <v>2000</v>
      </c>
      <c r="O136" s="2" t="str">
        <f t="shared" si="19"/>
        <v/>
      </c>
      <c r="P136" s="2">
        <f t="shared" si="20"/>
        <v>333800</v>
      </c>
      <c r="Q136" s="2">
        <f t="shared" si="22"/>
        <v>333800</v>
      </c>
      <c r="R136" s="2">
        <f t="shared" si="21"/>
        <v>378</v>
      </c>
      <c r="S136" s="2"/>
      <c r="T136" s="6">
        <f t="shared" si="14"/>
        <v>337000</v>
      </c>
      <c r="U136" s="4">
        <f>SUM(O136:$O$759)+T136</f>
        <v>493200.00000000058</v>
      </c>
      <c r="V136" s="4">
        <f>SUM(O136:$O$756)</f>
        <v>156200.00000000055</v>
      </c>
      <c r="W136" s="4">
        <f>SUM(R136:$S$759)</f>
        <v>103518</v>
      </c>
    </row>
    <row r="137" spans="1:23" x14ac:dyDescent="0.15">
      <c r="A137">
        <v>1</v>
      </c>
      <c r="B137" s="1">
        <v>42605</v>
      </c>
      <c r="C137">
        <v>168.2</v>
      </c>
      <c r="D137">
        <v>169</v>
      </c>
      <c r="E137">
        <v>166.6</v>
      </c>
      <c r="F137">
        <v>166.9</v>
      </c>
      <c r="G137">
        <v>107236700</v>
      </c>
      <c r="H137" s="2">
        <f t="shared" si="15"/>
        <v>17897805230</v>
      </c>
      <c r="I137">
        <f t="shared" si="16"/>
        <v>-0.69999999999998863</v>
      </c>
      <c r="J137" t="str">
        <f t="shared" si="17"/>
        <v>高値超、安値超</v>
      </c>
      <c r="K137">
        <f t="shared" si="18"/>
        <v>0.69999999999998863</v>
      </c>
      <c r="N137" s="2">
        <f t="shared" si="13"/>
        <v>2000</v>
      </c>
      <c r="O137" s="2">
        <f t="shared" si="19"/>
        <v>1399.9999999999773</v>
      </c>
      <c r="P137" s="2" t="str">
        <f t="shared" si="20"/>
        <v/>
      </c>
      <c r="Q137" s="2" t="str">
        <f t="shared" si="22"/>
        <v/>
      </c>
      <c r="R137" s="2" t="str">
        <f t="shared" si="21"/>
        <v/>
      </c>
      <c r="S137" s="2"/>
      <c r="T137" s="6">
        <f t="shared" si="14"/>
        <v>333800</v>
      </c>
      <c r="U137" s="4">
        <f>SUM(O137:$O$759)+T137</f>
        <v>490000.00000000058</v>
      </c>
      <c r="V137" s="4">
        <f>SUM(O137:$O$756)</f>
        <v>156200.00000000055</v>
      </c>
      <c r="W137" s="4">
        <f>SUM(R137:$S$759)</f>
        <v>103140</v>
      </c>
    </row>
    <row r="138" spans="1:23" x14ac:dyDescent="0.15">
      <c r="A138">
        <v>1</v>
      </c>
      <c r="B138" s="1">
        <v>42604</v>
      </c>
      <c r="C138">
        <v>168.1</v>
      </c>
      <c r="D138">
        <v>168.6</v>
      </c>
      <c r="E138">
        <v>165.7</v>
      </c>
      <c r="F138">
        <v>167.6</v>
      </c>
      <c r="G138">
        <v>95547500</v>
      </c>
      <c r="H138" s="2">
        <f t="shared" si="15"/>
        <v>16013761000</v>
      </c>
      <c r="I138">
        <f t="shared" si="16"/>
        <v>-0.5</v>
      </c>
      <c r="J138" t="str">
        <f t="shared" si="17"/>
        <v>高値割、安値割</v>
      </c>
      <c r="K138" t="str">
        <f t="shared" si="18"/>
        <v/>
      </c>
      <c r="N138" s="2">
        <f t="shared" si="13"/>
        <v>2000</v>
      </c>
      <c r="O138" s="2" t="str">
        <f t="shared" si="19"/>
        <v/>
      </c>
      <c r="P138" s="2" t="str">
        <f t="shared" si="20"/>
        <v/>
      </c>
      <c r="Q138" s="2" t="str">
        <f t="shared" si="22"/>
        <v/>
      </c>
      <c r="R138" s="2" t="str">
        <f t="shared" si="21"/>
        <v/>
      </c>
      <c r="S138" s="2"/>
      <c r="T138" s="6">
        <f t="shared" si="14"/>
        <v>335200</v>
      </c>
      <c r="U138" s="4">
        <f>SUM(O138:$O$759)+T138</f>
        <v>490000.00000000058</v>
      </c>
      <c r="V138" s="4">
        <f>SUM(O138:$O$756)</f>
        <v>154800.00000000058</v>
      </c>
      <c r="W138" s="4">
        <f>SUM(R138:$S$759)</f>
        <v>103140</v>
      </c>
    </row>
    <row r="139" spans="1:23" x14ac:dyDescent="0.15">
      <c r="A139">
        <v>1</v>
      </c>
      <c r="B139" s="1">
        <v>42601</v>
      </c>
      <c r="C139">
        <v>166.8</v>
      </c>
      <c r="D139">
        <v>169.2</v>
      </c>
      <c r="E139">
        <v>166.8</v>
      </c>
      <c r="F139">
        <v>168.1</v>
      </c>
      <c r="G139">
        <v>115110200</v>
      </c>
      <c r="H139" s="2">
        <f t="shared" si="15"/>
        <v>19350024620</v>
      </c>
      <c r="I139">
        <f t="shared" si="16"/>
        <v>1.9000000000000057</v>
      </c>
      <c r="J139" t="str">
        <f t="shared" si="17"/>
        <v/>
      </c>
      <c r="K139" t="str">
        <f t="shared" si="18"/>
        <v/>
      </c>
      <c r="N139" s="2">
        <f t="shared" si="13"/>
        <v>2000</v>
      </c>
      <c r="O139" s="2" t="str">
        <f t="shared" si="19"/>
        <v/>
      </c>
      <c r="P139" s="2" t="str">
        <f t="shared" si="20"/>
        <v/>
      </c>
      <c r="Q139" s="2">
        <f t="shared" si="22"/>
        <v>336200</v>
      </c>
      <c r="R139" s="2">
        <f t="shared" si="21"/>
        <v>378</v>
      </c>
      <c r="S139" s="2"/>
      <c r="T139" s="6">
        <f t="shared" si="14"/>
        <v>336200</v>
      </c>
      <c r="U139" s="4">
        <f>SUM(O139:$O$759)+T139</f>
        <v>491000.00000000058</v>
      </c>
      <c r="V139" s="4">
        <f>SUM(O139:$O$756)</f>
        <v>154800.00000000058</v>
      </c>
      <c r="W139" s="4">
        <f>SUM(R139:$S$759)</f>
        <v>103140</v>
      </c>
    </row>
    <row r="140" spans="1:23" x14ac:dyDescent="0.15">
      <c r="A140">
        <v>1</v>
      </c>
      <c r="B140" s="1">
        <v>42600</v>
      </c>
      <c r="C140">
        <v>167.8</v>
      </c>
      <c r="D140">
        <v>170.3</v>
      </c>
      <c r="E140">
        <v>165.9</v>
      </c>
      <c r="F140">
        <v>166.2</v>
      </c>
      <c r="G140">
        <v>166603200</v>
      </c>
      <c r="H140" s="2">
        <f t="shared" si="15"/>
        <v>27689451840</v>
      </c>
      <c r="I140">
        <f t="shared" si="16"/>
        <v>-1.9000000000000057</v>
      </c>
      <c r="J140" t="str">
        <f t="shared" si="17"/>
        <v>高値超、安値超</v>
      </c>
      <c r="K140" t="str">
        <f t="shared" si="18"/>
        <v/>
      </c>
      <c r="N140" s="2">
        <f t="shared" si="13"/>
        <v>2000</v>
      </c>
      <c r="O140" s="2" t="str">
        <f t="shared" si="19"/>
        <v/>
      </c>
      <c r="P140" s="2">
        <f t="shared" si="20"/>
        <v>336200</v>
      </c>
      <c r="Q140" s="2">
        <f t="shared" si="22"/>
        <v>336200</v>
      </c>
      <c r="R140" s="2">
        <f t="shared" si="21"/>
        <v>378</v>
      </c>
      <c r="S140" s="2"/>
      <c r="T140" s="6">
        <f t="shared" si="14"/>
        <v>332400</v>
      </c>
      <c r="U140" s="4">
        <f>SUM(O140:$O$759)+T140</f>
        <v>487200.00000000058</v>
      </c>
      <c r="V140" s="4">
        <f>SUM(O140:$O$756)</f>
        <v>154800.00000000058</v>
      </c>
      <c r="W140" s="4">
        <f>SUM(R140:$S$759)</f>
        <v>102762</v>
      </c>
    </row>
    <row r="141" spans="1:23" x14ac:dyDescent="0.15">
      <c r="A141">
        <v>1</v>
      </c>
      <c r="B141" s="1">
        <v>42599</v>
      </c>
      <c r="C141">
        <v>163.19999999999999</v>
      </c>
      <c r="D141">
        <v>168.5</v>
      </c>
      <c r="E141">
        <v>163.19999999999999</v>
      </c>
      <c r="F141">
        <v>168.1</v>
      </c>
      <c r="G141">
        <v>136436500</v>
      </c>
      <c r="H141" s="2">
        <f t="shared" si="15"/>
        <v>22934975650</v>
      </c>
      <c r="I141">
        <f t="shared" si="16"/>
        <v>5</v>
      </c>
      <c r="J141" t="str">
        <f t="shared" si="17"/>
        <v>高値超、安値超</v>
      </c>
      <c r="K141">
        <f t="shared" si="18"/>
        <v>-5</v>
      </c>
      <c r="N141" s="2">
        <f t="shared" si="13"/>
        <v>2000</v>
      </c>
      <c r="O141" s="2">
        <f t="shared" si="19"/>
        <v>-10000</v>
      </c>
      <c r="P141" s="2" t="str">
        <f t="shared" si="20"/>
        <v/>
      </c>
      <c r="Q141" s="2" t="str">
        <f t="shared" si="22"/>
        <v/>
      </c>
      <c r="R141" s="2" t="str">
        <f t="shared" si="21"/>
        <v/>
      </c>
      <c r="S141" s="2"/>
      <c r="T141" s="6">
        <f t="shared" si="14"/>
        <v>336200</v>
      </c>
      <c r="U141" s="4">
        <f>SUM(O141:$O$759)+T141</f>
        <v>491000.00000000058</v>
      </c>
      <c r="V141" s="4">
        <f>SUM(O141:$O$756)</f>
        <v>154800.00000000058</v>
      </c>
      <c r="W141" s="4">
        <f>SUM(R141:$S$759)</f>
        <v>102384</v>
      </c>
    </row>
    <row r="142" spans="1:23" x14ac:dyDescent="0.15">
      <c r="A142">
        <v>1</v>
      </c>
      <c r="B142" s="1">
        <v>42598</v>
      </c>
      <c r="C142">
        <v>166</v>
      </c>
      <c r="D142">
        <v>166.3</v>
      </c>
      <c r="E142">
        <v>163.1</v>
      </c>
      <c r="F142">
        <v>163.1</v>
      </c>
      <c r="G142">
        <v>103962800</v>
      </c>
      <c r="H142" s="2">
        <f t="shared" si="15"/>
        <v>16956332680</v>
      </c>
      <c r="I142">
        <f t="shared" si="16"/>
        <v>-2.2000000000000171</v>
      </c>
      <c r="J142" t="str">
        <f t="shared" si="17"/>
        <v>高値割、安値割</v>
      </c>
      <c r="K142" t="str">
        <f t="shared" si="18"/>
        <v/>
      </c>
      <c r="N142" s="2">
        <f t="shared" si="13"/>
        <v>2000</v>
      </c>
      <c r="O142" s="2" t="str">
        <f t="shared" si="19"/>
        <v/>
      </c>
      <c r="P142" s="2" t="str">
        <f t="shared" si="20"/>
        <v/>
      </c>
      <c r="Q142" s="2">
        <f t="shared" si="22"/>
        <v>332200</v>
      </c>
      <c r="R142" s="2">
        <f t="shared" si="21"/>
        <v>378</v>
      </c>
      <c r="S142" s="2"/>
      <c r="T142" s="6">
        <f t="shared" si="14"/>
        <v>326200</v>
      </c>
      <c r="U142" s="4">
        <f>SUM(O142:$O$759)+T142</f>
        <v>491000.00000000058</v>
      </c>
      <c r="V142" s="4">
        <f>SUM(O142:$O$756)</f>
        <v>164800.00000000058</v>
      </c>
      <c r="W142" s="4">
        <f>SUM(R142:$S$759)</f>
        <v>102384</v>
      </c>
    </row>
    <row r="143" spans="1:23" x14ac:dyDescent="0.15">
      <c r="A143">
        <v>1</v>
      </c>
      <c r="B143" s="1">
        <v>42597</v>
      </c>
      <c r="C143">
        <v>166</v>
      </c>
      <c r="D143">
        <v>167.2</v>
      </c>
      <c r="E143">
        <v>165.3</v>
      </c>
      <c r="F143">
        <v>165.3</v>
      </c>
      <c r="G143">
        <v>70907300</v>
      </c>
      <c r="H143" s="2">
        <f t="shared" si="15"/>
        <v>11720976690</v>
      </c>
      <c r="I143">
        <f t="shared" si="16"/>
        <v>-0.79999999999998295</v>
      </c>
      <c r="J143" t="str">
        <f t="shared" si="17"/>
        <v/>
      </c>
      <c r="K143" t="str">
        <f t="shared" si="18"/>
        <v/>
      </c>
      <c r="N143" s="2">
        <f t="shared" si="13"/>
        <v>2000</v>
      </c>
      <c r="O143" s="2" t="str">
        <f t="shared" si="19"/>
        <v/>
      </c>
      <c r="P143" s="2">
        <f t="shared" si="20"/>
        <v>332200</v>
      </c>
      <c r="Q143" s="2">
        <f t="shared" si="22"/>
        <v>332200</v>
      </c>
      <c r="R143" s="2">
        <f t="shared" si="21"/>
        <v>378</v>
      </c>
      <c r="S143" s="2"/>
      <c r="T143" s="6">
        <f t="shared" si="14"/>
        <v>330600</v>
      </c>
      <c r="U143" s="4">
        <f>SUM(O143:$O$759)+T143</f>
        <v>495400.00000000058</v>
      </c>
      <c r="V143" s="4">
        <f>SUM(O143:$O$756)</f>
        <v>164800.00000000058</v>
      </c>
      <c r="W143" s="4">
        <f>SUM(R143:$S$759)</f>
        <v>102006</v>
      </c>
    </row>
    <row r="144" spans="1:23" x14ac:dyDescent="0.15">
      <c r="A144">
        <v>1</v>
      </c>
      <c r="B144" s="1">
        <v>42594</v>
      </c>
      <c r="C144">
        <v>168</v>
      </c>
      <c r="D144">
        <v>168.5</v>
      </c>
      <c r="E144">
        <v>165.3</v>
      </c>
      <c r="F144">
        <v>166.1</v>
      </c>
      <c r="G144">
        <v>127023600</v>
      </c>
      <c r="H144" s="2">
        <f t="shared" si="15"/>
        <v>21098619960</v>
      </c>
      <c r="I144">
        <f t="shared" si="16"/>
        <v>-0.20000000000001705</v>
      </c>
      <c r="J144" t="str">
        <f t="shared" si="17"/>
        <v>高値超、安値超</v>
      </c>
      <c r="K144">
        <f t="shared" si="18"/>
        <v>0.20000000000001705</v>
      </c>
      <c r="N144" s="2">
        <f t="shared" si="13"/>
        <v>2000</v>
      </c>
      <c r="O144" s="2">
        <f t="shared" si="19"/>
        <v>400.00000000003411</v>
      </c>
      <c r="P144" s="2" t="str">
        <f t="shared" si="20"/>
        <v/>
      </c>
      <c r="Q144" s="2" t="str">
        <f t="shared" si="22"/>
        <v/>
      </c>
      <c r="R144" s="2" t="str">
        <f t="shared" si="21"/>
        <v/>
      </c>
      <c r="S144" s="2"/>
      <c r="T144" s="6">
        <f t="shared" si="14"/>
        <v>332200</v>
      </c>
      <c r="U144" s="4">
        <f>SUM(O144:$O$759)+T144</f>
        <v>497000.00000000058</v>
      </c>
      <c r="V144" s="4">
        <f>SUM(O144:$O$756)</f>
        <v>164800.00000000058</v>
      </c>
      <c r="W144" s="4">
        <f>SUM(R144:$S$759)</f>
        <v>101628</v>
      </c>
    </row>
    <row r="145" spans="1:23" x14ac:dyDescent="0.15">
      <c r="A145">
        <v>1</v>
      </c>
      <c r="B145" s="1">
        <v>42592</v>
      </c>
      <c r="C145">
        <v>166.4</v>
      </c>
      <c r="D145">
        <v>167.1</v>
      </c>
      <c r="E145">
        <v>165.2</v>
      </c>
      <c r="F145">
        <v>166.3</v>
      </c>
      <c r="G145">
        <v>119167300</v>
      </c>
      <c r="H145" s="2">
        <f t="shared" si="15"/>
        <v>19817521990</v>
      </c>
      <c r="I145">
        <f t="shared" si="16"/>
        <v>-1.3999999999999773</v>
      </c>
      <c r="J145" t="str">
        <f t="shared" si="17"/>
        <v>高値割、安値割</v>
      </c>
      <c r="K145" t="str">
        <f t="shared" si="18"/>
        <v/>
      </c>
      <c r="N145" s="2">
        <f t="shared" si="13"/>
        <v>2000</v>
      </c>
      <c r="O145" s="2" t="str">
        <f t="shared" si="19"/>
        <v/>
      </c>
      <c r="P145" s="2" t="str">
        <f t="shared" si="20"/>
        <v/>
      </c>
      <c r="Q145" s="2" t="str">
        <f t="shared" si="22"/>
        <v/>
      </c>
      <c r="R145" s="2" t="str">
        <f t="shared" si="21"/>
        <v/>
      </c>
      <c r="S145" s="2"/>
      <c r="T145" s="6">
        <f t="shared" si="14"/>
        <v>332600</v>
      </c>
      <c r="U145" s="4">
        <f>SUM(O145:$O$759)+T145</f>
        <v>497000.00000000052</v>
      </c>
      <c r="V145" s="4">
        <f>SUM(O145:$O$756)</f>
        <v>164400.00000000052</v>
      </c>
      <c r="W145" s="4">
        <f>SUM(R145:$S$759)</f>
        <v>101628</v>
      </c>
    </row>
    <row r="146" spans="1:23" x14ac:dyDescent="0.15">
      <c r="A146">
        <v>1</v>
      </c>
      <c r="B146" s="1">
        <v>42591</v>
      </c>
      <c r="C146">
        <v>168.5</v>
      </c>
      <c r="D146">
        <v>169</v>
      </c>
      <c r="E146">
        <v>166.4</v>
      </c>
      <c r="F146">
        <v>167.7</v>
      </c>
      <c r="G146">
        <v>124841300</v>
      </c>
      <c r="H146" s="2">
        <f t="shared" si="15"/>
        <v>20935886010</v>
      </c>
      <c r="I146">
        <f t="shared" si="16"/>
        <v>-0.20000000000001705</v>
      </c>
      <c r="J146" t="str">
        <f t="shared" si="17"/>
        <v>高値超、安値超</v>
      </c>
      <c r="K146" t="str">
        <f t="shared" si="18"/>
        <v/>
      </c>
      <c r="N146" s="2">
        <f t="shared" si="13"/>
        <v>2000</v>
      </c>
      <c r="O146" s="2" t="str">
        <f t="shared" si="19"/>
        <v/>
      </c>
      <c r="P146" s="2" t="str">
        <f t="shared" si="20"/>
        <v/>
      </c>
      <c r="Q146" s="2" t="str">
        <f t="shared" si="22"/>
        <v/>
      </c>
      <c r="R146" s="2" t="str">
        <f t="shared" si="21"/>
        <v/>
      </c>
      <c r="S146" s="2"/>
      <c r="T146" s="6">
        <f t="shared" si="14"/>
        <v>335400</v>
      </c>
      <c r="U146" s="4">
        <f>SUM(O146:$O$759)+T146</f>
        <v>499800.00000000052</v>
      </c>
      <c r="V146" s="4">
        <f>SUM(O146:$O$756)</f>
        <v>164400.00000000052</v>
      </c>
      <c r="W146" s="4">
        <f>SUM(R146:$S$759)</f>
        <v>101628</v>
      </c>
    </row>
    <row r="147" spans="1:23" x14ac:dyDescent="0.15">
      <c r="A147">
        <v>1</v>
      </c>
      <c r="B147" s="1">
        <v>42590</v>
      </c>
      <c r="C147">
        <v>165.1</v>
      </c>
      <c r="D147">
        <v>168</v>
      </c>
      <c r="E147">
        <v>164.2</v>
      </c>
      <c r="F147">
        <v>167.9</v>
      </c>
      <c r="G147">
        <v>159937600</v>
      </c>
      <c r="H147" s="2">
        <f t="shared" si="15"/>
        <v>26853523040</v>
      </c>
      <c r="I147">
        <f t="shared" si="16"/>
        <v>5.5</v>
      </c>
      <c r="J147" t="str">
        <f t="shared" si="17"/>
        <v>高値超、安値超</v>
      </c>
      <c r="K147" t="str">
        <f t="shared" si="18"/>
        <v/>
      </c>
      <c r="N147" s="2">
        <f t="shared" si="13"/>
        <v>2000</v>
      </c>
      <c r="O147" s="2" t="str">
        <f t="shared" si="19"/>
        <v/>
      </c>
      <c r="P147" s="2" t="str">
        <f t="shared" si="20"/>
        <v/>
      </c>
      <c r="Q147" s="2">
        <f t="shared" si="22"/>
        <v>325600</v>
      </c>
      <c r="R147" s="2">
        <f t="shared" si="21"/>
        <v>378</v>
      </c>
      <c r="S147" s="2"/>
      <c r="T147" s="6">
        <f t="shared" si="14"/>
        <v>335800</v>
      </c>
      <c r="U147" s="4">
        <f>SUM(O147:$O$759)+T147</f>
        <v>500200.00000000052</v>
      </c>
      <c r="V147" s="4">
        <f>SUM(O147:$O$756)</f>
        <v>164400.00000000052</v>
      </c>
      <c r="W147" s="4">
        <f>SUM(R147:$S$759)</f>
        <v>101628</v>
      </c>
    </row>
    <row r="148" spans="1:23" x14ac:dyDescent="0.15">
      <c r="A148">
        <v>1</v>
      </c>
      <c r="B148" s="1">
        <v>42587</v>
      </c>
      <c r="C148">
        <v>163.19999999999999</v>
      </c>
      <c r="D148">
        <v>163.80000000000001</v>
      </c>
      <c r="E148">
        <v>161.30000000000001</v>
      </c>
      <c r="F148">
        <v>162.4</v>
      </c>
      <c r="G148">
        <v>115820500</v>
      </c>
      <c r="H148" s="2">
        <f t="shared" si="15"/>
        <v>18809249200</v>
      </c>
      <c r="I148">
        <f t="shared" si="16"/>
        <v>-0.40000000000000568</v>
      </c>
      <c r="J148" t="str">
        <f t="shared" si="17"/>
        <v>高値超、安値超</v>
      </c>
      <c r="K148" t="str">
        <f t="shared" si="18"/>
        <v/>
      </c>
      <c r="N148" s="2">
        <f t="shared" si="13"/>
        <v>2000</v>
      </c>
      <c r="O148" s="2" t="str">
        <f t="shared" si="19"/>
        <v/>
      </c>
      <c r="P148" s="2">
        <f t="shared" si="20"/>
        <v>325600</v>
      </c>
      <c r="Q148" s="2">
        <f t="shared" si="22"/>
        <v>325600</v>
      </c>
      <c r="R148" s="2">
        <f t="shared" si="21"/>
        <v>378</v>
      </c>
      <c r="S148" s="2"/>
      <c r="T148" s="6">
        <f t="shared" si="14"/>
        <v>324800</v>
      </c>
      <c r="U148" s="4">
        <f>SUM(O148:$O$759)+T148</f>
        <v>489200.00000000052</v>
      </c>
      <c r="V148" s="4">
        <f>SUM(O148:$O$756)</f>
        <v>164400.00000000052</v>
      </c>
      <c r="W148" s="4">
        <f>SUM(R148:$S$759)</f>
        <v>101250</v>
      </c>
    </row>
    <row r="149" spans="1:23" x14ac:dyDescent="0.15">
      <c r="A149">
        <v>1</v>
      </c>
      <c r="B149" s="1">
        <v>42586</v>
      </c>
      <c r="C149">
        <v>161.6</v>
      </c>
      <c r="D149">
        <v>163.5</v>
      </c>
      <c r="E149">
        <v>159.30000000000001</v>
      </c>
      <c r="F149">
        <v>162.80000000000001</v>
      </c>
      <c r="G149">
        <v>172452100</v>
      </c>
      <c r="H149" s="2">
        <f t="shared" si="15"/>
        <v>28075201880.000004</v>
      </c>
      <c r="I149">
        <f t="shared" si="16"/>
        <v>2.5</v>
      </c>
      <c r="J149" t="str">
        <f t="shared" si="17"/>
        <v/>
      </c>
      <c r="K149">
        <f t="shared" si="18"/>
        <v>-2.5</v>
      </c>
      <c r="N149" s="2">
        <f t="shared" si="13"/>
        <v>2000</v>
      </c>
      <c r="O149" s="2">
        <f t="shared" si="19"/>
        <v>-5000</v>
      </c>
      <c r="P149" s="2" t="str">
        <f t="shared" si="20"/>
        <v/>
      </c>
      <c r="Q149" s="2" t="str">
        <f t="shared" si="22"/>
        <v/>
      </c>
      <c r="R149" s="2" t="str">
        <f t="shared" si="21"/>
        <v/>
      </c>
      <c r="S149" s="2"/>
      <c r="T149" s="6">
        <f t="shared" si="14"/>
        <v>325600</v>
      </c>
      <c r="U149" s="4">
        <f>SUM(O149:$O$759)+T149</f>
        <v>490000.00000000052</v>
      </c>
      <c r="V149" s="4">
        <f>SUM(O149:$O$756)</f>
        <v>164400.00000000052</v>
      </c>
      <c r="W149" s="4">
        <f>SUM(R149:$S$759)</f>
        <v>100872</v>
      </c>
    </row>
    <row r="150" spans="1:23" x14ac:dyDescent="0.15">
      <c r="A150">
        <v>1</v>
      </c>
      <c r="B150" s="1">
        <v>42585</v>
      </c>
      <c r="C150">
        <v>162</v>
      </c>
      <c r="D150">
        <v>163.19999999999999</v>
      </c>
      <c r="E150">
        <v>159.6</v>
      </c>
      <c r="F150">
        <v>160.30000000000001</v>
      </c>
      <c r="G150">
        <v>153970000</v>
      </c>
      <c r="H150" s="2">
        <f t="shared" si="15"/>
        <v>24681391000</v>
      </c>
      <c r="I150">
        <f t="shared" si="16"/>
        <v>-5.5</v>
      </c>
      <c r="J150" t="str">
        <f t="shared" si="17"/>
        <v>高値割、安値割</v>
      </c>
      <c r="K150" t="str">
        <f t="shared" si="18"/>
        <v/>
      </c>
      <c r="N150" s="2">
        <f t="shared" si="13"/>
        <v>2000</v>
      </c>
      <c r="O150" s="2" t="str">
        <f t="shared" si="19"/>
        <v/>
      </c>
      <c r="P150" s="2" t="str">
        <f t="shared" si="20"/>
        <v/>
      </c>
      <c r="Q150" s="2" t="str">
        <f t="shared" si="22"/>
        <v/>
      </c>
      <c r="R150" s="2" t="str">
        <f t="shared" si="21"/>
        <v/>
      </c>
      <c r="S150" s="2"/>
      <c r="T150" s="6">
        <f t="shared" si="14"/>
        <v>320600</v>
      </c>
      <c r="U150" s="4">
        <f>SUM(O150:$O$759)+T150</f>
        <v>490000.00000000047</v>
      </c>
      <c r="V150" s="4">
        <f>SUM(O150:$O$756)</f>
        <v>169400.00000000049</v>
      </c>
      <c r="W150" s="4">
        <f>SUM(R150:$S$759)</f>
        <v>100872</v>
      </c>
    </row>
    <row r="151" spans="1:23" x14ac:dyDescent="0.15">
      <c r="A151">
        <v>1</v>
      </c>
      <c r="B151" s="1">
        <v>42584</v>
      </c>
      <c r="C151">
        <v>169.7</v>
      </c>
      <c r="D151">
        <v>170.5</v>
      </c>
      <c r="E151">
        <v>165.8</v>
      </c>
      <c r="F151">
        <v>165.8</v>
      </c>
      <c r="G151">
        <v>151392200</v>
      </c>
      <c r="H151" s="2">
        <f t="shared" si="15"/>
        <v>25100826760</v>
      </c>
      <c r="I151">
        <f t="shared" si="16"/>
        <v>-5.1999999999999886</v>
      </c>
      <c r="J151" t="str">
        <f t="shared" si="17"/>
        <v/>
      </c>
      <c r="K151" t="str">
        <f t="shared" si="18"/>
        <v/>
      </c>
      <c r="N151" s="2">
        <f t="shared" si="13"/>
        <v>2000</v>
      </c>
      <c r="O151" s="2" t="str">
        <f t="shared" si="19"/>
        <v/>
      </c>
      <c r="P151" s="2" t="str">
        <f t="shared" si="20"/>
        <v/>
      </c>
      <c r="Q151" s="2">
        <f t="shared" si="22"/>
        <v>334200</v>
      </c>
      <c r="R151" s="2">
        <f t="shared" si="21"/>
        <v>378</v>
      </c>
      <c r="S151" s="2"/>
      <c r="T151" s="6">
        <f t="shared" si="14"/>
        <v>331600</v>
      </c>
      <c r="U151" s="4">
        <f>SUM(O151:$O$759)+T151</f>
        <v>501000.00000000047</v>
      </c>
      <c r="V151" s="4">
        <f>SUM(O151:$O$756)</f>
        <v>169400.00000000049</v>
      </c>
      <c r="W151" s="4">
        <f>SUM(R151:$S$759)</f>
        <v>100872</v>
      </c>
    </row>
    <row r="152" spans="1:23" x14ac:dyDescent="0.15">
      <c r="A152">
        <v>1</v>
      </c>
      <c r="B152" s="1">
        <v>42583</v>
      </c>
      <c r="C152">
        <v>165.4</v>
      </c>
      <c r="D152">
        <v>172.9</v>
      </c>
      <c r="E152">
        <v>163.1</v>
      </c>
      <c r="F152">
        <v>171</v>
      </c>
      <c r="G152">
        <v>302127500</v>
      </c>
      <c r="H152" s="2">
        <f t="shared" si="15"/>
        <v>51663802500</v>
      </c>
      <c r="I152">
        <f t="shared" si="16"/>
        <v>3.9000000000000057</v>
      </c>
      <c r="J152" t="str">
        <f t="shared" si="17"/>
        <v>高値超、安値超</v>
      </c>
      <c r="K152" t="str">
        <f t="shared" si="18"/>
        <v/>
      </c>
      <c r="N152" s="2">
        <f t="shared" si="13"/>
        <v>2000</v>
      </c>
      <c r="O152" s="2" t="str">
        <f t="shared" si="19"/>
        <v/>
      </c>
      <c r="P152" s="2">
        <f t="shared" si="20"/>
        <v>334200</v>
      </c>
      <c r="Q152" s="2">
        <f t="shared" si="22"/>
        <v>334200</v>
      </c>
      <c r="R152" s="2">
        <f t="shared" si="21"/>
        <v>378</v>
      </c>
      <c r="S152" s="2"/>
      <c r="T152" s="6">
        <f t="shared" si="14"/>
        <v>342000</v>
      </c>
      <c r="U152" s="4">
        <f>SUM(O152:$O$759)+T152</f>
        <v>511400.00000000047</v>
      </c>
      <c r="V152" s="4">
        <f>SUM(O152:$O$756)</f>
        <v>169400.00000000049</v>
      </c>
      <c r="W152" s="4">
        <f>SUM(R152:$S$759)</f>
        <v>100494</v>
      </c>
    </row>
    <row r="153" spans="1:23" x14ac:dyDescent="0.15">
      <c r="A153">
        <v>1</v>
      </c>
      <c r="B153" s="1">
        <v>42580</v>
      </c>
      <c r="C153">
        <v>158.19999999999999</v>
      </c>
      <c r="D153">
        <v>168.9</v>
      </c>
      <c r="E153">
        <v>157.30000000000001</v>
      </c>
      <c r="F153">
        <v>167.1</v>
      </c>
      <c r="G153">
        <v>372136300</v>
      </c>
      <c r="H153" s="2">
        <f t="shared" si="15"/>
        <v>62183975730</v>
      </c>
      <c r="I153">
        <f t="shared" si="16"/>
        <v>9</v>
      </c>
      <c r="J153" t="str">
        <f t="shared" si="17"/>
        <v>高値超、安値超</v>
      </c>
      <c r="K153">
        <f t="shared" si="18"/>
        <v>-9</v>
      </c>
      <c r="N153" s="2">
        <f t="shared" si="13"/>
        <v>2000</v>
      </c>
      <c r="O153" s="2">
        <f t="shared" si="19"/>
        <v>-18000</v>
      </c>
      <c r="P153" s="2" t="str">
        <f t="shared" si="20"/>
        <v/>
      </c>
      <c r="Q153" s="2">
        <f t="shared" si="22"/>
        <v>318600</v>
      </c>
      <c r="R153" s="2">
        <f t="shared" si="21"/>
        <v>378</v>
      </c>
      <c r="S153" s="2"/>
      <c r="T153" s="6">
        <f t="shared" si="14"/>
        <v>334200</v>
      </c>
      <c r="U153" s="4">
        <f>SUM(O153:$O$759)+T153</f>
        <v>503600.00000000047</v>
      </c>
      <c r="V153" s="4">
        <f>SUM(O153:$O$756)</f>
        <v>169400.00000000049</v>
      </c>
      <c r="W153" s="4">
        <f>SUM(R153:$S$759)</f>
        <v>100116</v>
      </c>
    </row>
    <row r="154" spans="1:23" x14ac:dyDescent="0.15">
      <c r="A154">
        <v>1</v>
      </c>
      <c r="B154" s="1">
        <v>42579</v>
      </c>
      <c r="C154">
        <v>158.69999999999999</v>
      </c>
      <c r="D154">
        <v>159.19999999999999</v>
      </c>
      <c r="E154">
        <v>156.19999999999999</v>
      </c>
      <c r="F154">
        <v>158.1</v>
      </c>
      <c r="G154">
        <v>117409700</v>
      </c>
      <c r="H154" s="2">
        <f t="shared" si="15"/>
        <v>18562473570</v>
      </c>
      <c r="I154">
        <f t="shared" si="16"/>
        <v>-1.2000000000000171</v>
      </c>
      <c r="J154" t="str">
        <f t="shared" si="17"/>
        <v>高値割、安値割</v>
      </c>
      <c r="K154" t="str">
        <f t="shared" si="18"/>
        <v/>
      </c>
      <c r="N154" s="2">
        <f t="shared" ref="N154:N217" si="23">$B$3</f>
        <v>2000</v>
      </c>
      <c r="O154" s="2" t="str">
        <f t="shared" si="19"/>
        <v/>
      </c>
      <c r="P154" s="2">
        <f t="shared" si="20"/>
        <v>318600</v>
      </c>
      <c r="Q154" s="2">
        <f t="shared" si="22"/>
        <v>318600</v>
      </c>
      <c r="R154" s="2">
        <f t="shared" si="21"/>
        <v>378</v>
      </c>
      <c r="S154" s="2"/>
      <c r="T154" s="6">
        <f t="shared" ref="T154:T217" si="24">+F154*$B$3</f>
        <v>316200</v>
      </c>
      <c r="U154" s="4">
        <f>SUM(O154:$O$759)+T154</f>
        <v>503600.00000000047</v>
      </c>
      <c r="V154" s="4">
        <f>SUM(O154:$O$756)</f>
        <v>187400.00000000049</v>
      </c>
      <c r="W154" s="4">
        <f>SUM(R154:$S$759)</f>
        <v>99738</v>
      </c>
    </row>
    <row r="155" spans="1:23" x14ac:dyDescent="0.15">
      <c r="A155">
        <v>1</v>
      </c>
      <c r="B155" s="1">
        <v>42578</v>
      </c>
      <c r="C155">
        <v>159</v>
      </c>
      <c r="D155">
        <v>162</v>
      </c>
      <c r="E155">
        <v>157.69999999999999</v>
      </c>
      <c r="F155">
        <v>159.30000000000001</v>
      </c>
      <c r="G155">
        <v>161801900</v>
      </c>
      <c r="H155" s="2">
        <f t="shared" ref="H155:H218" si="25">+F155*G155</f>
        <v>25775042670</v>
      </c>
      <c r="I155">
        <f t="shared" ref="I155:I218" si="26">+F155-F156</f>
        <v>1</v>
      </c>
      <c r="J155" t="str">
        <f t="shared" ref="J155:J218" si="27">IF(AND(D155&lt;D156,E155&lt;E156,AVERAGE(H155:H164)&gt;50000000),"高値割、安値割",IF(AND(D155&gt;D156,E155&gt;E156,AVERAGE(H155:H164)&gt;50000000),"高値超、安値超",""))</f>
        <v>高値超、安値超</v>
      </c>
      <c r="K155">
        <f t="shared" ref="K155:K218" si="28">IF(J156="高値割、安値割",F156-F155,"")</f>
        <v>-1</v>
      </c>
      <c r="N155" s="2">
        <f t="shared" si="23"/>
        <v>2000</v>
      </c>
      <c r="O155" s="2">
        <f t="shared" ref="O155:O218" si="29">IF(K155&lt;&gt;"",K155*N155,"")</f>
        <v>-2000</v>
      </c>
      <c r="P155" s="2" t="str">
        <f t="shared" ref="P155:P218" si="30">IF(K156&lt;&gt;"",F156*N155,"")</f>
        <v/>
      </c>
      <c r="Q155" s="2">
        <f t="shared" si="22"/>
        <v>322000</v>
      </c>
      <c r="R155" s="2">
        <f t="shared" si="21"/>
        <v>378</v>
      </c>
      <c r="S155" s="2"/>
      <c r="T155" s="6">
        <f t="shared" si="24"/>
        <v>318600</v>
      </c>
      <c r="U155" s="4">
        <f>SUM(O155:$O$759)+T155</f>
        <v>506000.00000000047</v>
      </c>
      <c r="V155" s="4">
        <f>SUM(O155:$O$756)</f>
        <v>187400.00000000049</v>
      </c>
      <c r="W155" s="4">
        <f>SUM(R155:$S$759)</f>
        <v>99360</v>
      </c>
    </row>
    <row r="156" spans="1:23" x14ac:dyDescent="0.15">
      <c r="A156">
        <v>1</v>
      </c>
      <c r="B156" s="1">
        <v>42577</v>
      </c>
      <c r="C156">
        <v>159.9</v>
      </c>
      <c r="D156">
        <v>160.1</v>
      </c>
      <c r="E156">
        <v>157.30000000000001</v>
      </c>
      <c r="F156">
        <v>158.30000000000001</v>
      </c>
      <c r="G156">
        <v>120034100</v>
      </c>
      <c r="H156" s="2">
        <f t="shared" si="25"/>
        <v>19001398030</v>
      </c>
      <c r="I156">
        <f t="shared" si="26"/>
        <v>-2.6999999999999886</v>
      </c>
      <c r="J156" t="str">
        <f t="shared" si="27"/>
        <v>高値割、安値割</v>
      </c>
      <c r="K156" t="str">
        <f t="shared" si="28"/>
        <v/>
      </c>
      <c r="N156" s="2">
        <f t="shared" si="23"/>
        <v>2000</v>
      </c>
      <c r="O156" s="2" t="str">
        <f t="shared" si="29"/>
        <v/>
      </c>
      <c r="P156" s="2">
        <f t="shared" si="30"/>
        <v>322000</v>
      </c>
      <c r="Q156" s="2">
        <f t="shared" si="22"/>
        <v>322000</v>
      </c>
      <c r="R156" s="2">
        <f t="shared" si="21"/>
        <v>378</v>
      </c>
      <c r="S156" s="2"/>
      <c r="T156" s="6">
        <f t="shared" si="24"/>
        <v>316600</v>
      </c>
      <c r="U156" s="4">
        <f>SUM(O156:$O$759)+T156</f>
        <v>506000.00000000052</v>
      </c>
      <c r="V156" s="4">
        <f>SUM(O156:$O$756)</f>
        <v>189400.00000000052</v>
      </c>
      <c r="W156" s="4">
        <f>SUM(R156:$S$759)</f>
        <v>98982</v>
      </c>
    </row>
    <row r="157" spans="1:23" x14ac:dyDescent="0.15">
      <c r="A157">
        <v>1</v>
      </c>
      <c r="B157" s="1">
        <v>42576</v>
      </c>
      <c r="C157">
        <v>161.69999999999999</v>
      </c>
      <c r="D157">
        <v>164.1</v>
      </c>
      <c r="E157">
        <v>160.80000000000001</v>
      </c>
      <c r="F157">
        <v>161</v>
      </c>
      <c r="G157">
        <v>95917600</v>
      </c>
      <c r="H157" s="2">
        <f t="shared" si="25"/>
        <v>15442733600</v>
      </c>
      <c r="I157">
        <f t="shared" si="26"/>
        <v>-1.4000000000000057</v>
      </c>
      <c r="J157" t="str">
        <f t="shared" si="27"/>
        <v>高値超、安値超</v>
      </c>
      <c r="K157">
        <f t="shared" si="28"/>
        <v>1.4000000000000057</v>
      </c>
      <c r="N157" s="2">
        <f t="shared" si="23"/>
        <v>2000</v>
      </c>
      <c r="O157" s="2">
        <f t="shared" si="29"/>
        <v>2800.0000000000114</v>
      </c>
      <c r="P157" s="2" t="str">
        <f t="shared" si="30"/>
        <v/>
      </c>
      <c r="Q157" s="2">
        <f t="shared" si="22"/>
        <v>328000</v>
      </c>
      <c r="R157" s="2">
        <f t="shared" si="21"/>
        <v>378</v>
      </c>
      <c r="S157" s="2"/>
      <c r="T157" s="6">
        <f t="shared" si="24"/>
        <v>322000</v>
      </c>
      <c r="U157" s="4">
        <f>SUM(O157:$O$759)+T157</f>
        <v>511400.00000000052</v>
      </c>
      <c r="V157" s="4">
        <f>SUM(O157:$O$756)</f>
        <v>189400.00000000052</v>
      </c>
      <c r="W157" s="4">
        <f>SUM(R157:$S$759)</f>
        <v>98604</v>
      </c>
    </row>
    <row r="158" spans="1:23" x14ac:dyDescent="0.15">
      <c r="A158">
        <v>1</v>
      </c>
      <c r="B158" s="1">
        <v>42573</v>
      </c>
      <c r="C158">
        <v>160.9</v>
      </c>
      <c r="D158">
        <v>162.9</v>
      </c>
      <c r="E158">
        <v>160.5</v>
      </c>
      <c r="F158">
        <v>162.4</v>
      </c>
      <c r="G158">
        <v>90997100</v>
      </c>
      <c r="H158" s="2">
        <f t="shared" si="25"/>
        <v>14777929040</v>
      </c>
      <c r="I158">
        <f t="shared" si="26"/>
        <v>-1.5999999999999943</v>
      </c>
      <c r="J158" t="str">
        <f t="shared" si="27"/>
        <v>高値割、安値割</v>
      </c>
      <c r="K158" t="str">
        <f t="shared" si="28"/>
        <v/>
      </c>
      <c r="N158" s="2">
        <f t="shared" si="23"/>
        <v>2000</v>
      </c>
      <c r="O158" s="2" t="str">
        <f t="shared" si="29"/>
        <v/>
      </c>
      <c r="P158" s="2">
        <f t="shared" si="30"/>
        <v>328000</v>
      </c>
      <c r="Q158" s="2">
        <f t="shared" si="22"/>
        <v>328000</v>
      </c>
      <c r="R158" s="2">
        <f t="shared" si="21"/>
        <v>378</v>
      </c>
      <c r="S158" s="2"/>
      <c r="T158" s="6">
        <f t="shared" si="24"/>
        <v>324800</v>
      </c>
      <c r="U158" s="4">
        <f>SUM(O158:$O$759)+T158</f>
        <v>511400.00000000047</v>
      </c>
      <c r="V158" s="4">
        <f>SUM(O158:$O$756)</f>
        <v>186600.00000000049</v>
      </c>
      <c r="W158" s="4">
        <f>SUM(R158:$S$759)</f>
        <v>98226</v>
      </c>
    </row>
    <row r="159" spans="1:23" x14ac:dyDescent="0.15">
      <c r="A159">
        <v>1</v>
      </c>
      <c r="B159" s="1">
        <v>42572</v>
      </c>
      <c r="C159">
        <v>164</v>
      </c>
      <c r="D159">
        <v>165.9</v>
      </c>
      <c r="E159">
        <v>163.1</v>
      </c>
      <c r="F159">
        <v>164</v>
      </c>
      <c r="G159">
        <v>150661100</v>
      </c>
      <c r="H159" s="2">
        <f t="shared" si="25"/>
        <v>24708420400</v>
      </c>
      <c r="I159">
        <f t="shared" si="26"/>
        <v>1.5</v>
      </c>
      <c r="J159" t="str">
        <f t="shared" si="27"/>
        <v>高値超、安値超</v>
      </c>
      <c r="K159">
        <f t="shared" si="28"/>
        <v>-1.5</v>
      </c>
      <c r="N159" s="2">
        <f t="shared" si="23"/>
        <v>2000</v>
      </c>
      <c r="O159" s="2">
        <f t="shared" si="29"/>
        <v>-3000</v>
      </c>
      <c r="P159" s="2" t="str">
        <f t="shared" si="30"/>
        <v/>
      </c>
      <c r="Q159" s="2" t="str">
        <f t="shared" si="22"/>
        <v/>
      </c>
      <c r="R159" s="2" t="str">
        <f t="shared" si="21"/>
        <v/>
      </c>
      <c r="S159" s="2"/>
      <c r="T159" s="6">
        <f t="shared" si="24"/>
        <v>328000</v>
      </c>
      <c r="U159" s="4">
        <f>SUM(O159:$O$759)+T159</f>
        <v>514600.00000000047</v>
      </c>
      <c r="V159" s="4">
        <f>SUM(O159:$O$756)</f>
        <v>186600.00000000049</v>
      </c>
      <c r="W159" s="4">
        <f>SUM(R159:$S$759)</f>
        <v>97848</v>
      </c>
    </row>
    <row r="160" spans="1:23" x14ac:dyDescent="0.15">
      <c r="A160">
        <v>1</v>
      </c>
      <c r="B160" s="1">
        <v>42571</v>
      </c>
      <c r="C160">
        <v>162.9</v>
      </c>
      <c r="D160">
        <v>163.69999999999999</v>
      </c>
      <c r="E160">
        <v>160.5</v>
      </c>
      <c r="F160">
        <v>162.5</v>
      </c>
      <c r="G160">
        <v>116593400</v>
      </c>
      <c r="H160" s="2">
        <f t="shared" si="25"/>
        <v>18946427500</v>
      </c>
      <c r="I160">
        <f t="shared" si="26"/>
        <v>-1.1999999999999886</v>
      </c>
      <c r="J160" t="str">
        <f t="shared" si="27"/>
        <v>高値割、安値割</v>
      </c>
      <c r="K160" t="str">
        <f t="shared" si="28"/>
        <v/>
      </c>
      <c r="N160" s="2">
        <f t="shared" si="23"/>
        <v>2000</v>
      </c>
      <c r="O160" s="2" t="str">
        <f t="shared" si="29"/>
        <v/>
      </c>
      <c r="P160" s="2" t="str">
        <f t="shared" si="30"/>
        <v/>
      </c>
      <c r="Q160" s="2" t="str">
        <f t="shared" si="22"/>
        <v/>
      </c>
      <c r="R160" s="2" t="str">
        <f t="shared" ref="R160:R223" si="31">IF(Q160="","",IF(Q160&lt;$Y$26,$Z$26,IF(Q160&lt;$Y$27,$Z$27,IF(Q160&lt;$Y$28,$Z$28,IF(Q160&lt;$Y$29,$Z$29,IF(Q160&lt;$Y$30,$Z$30,IF(Q160&lt;$Y$31,$Z$31,IF(Q160&lt;$Y$32,$Z$32,IF(Q160&lt;$Y$33,$Z$33,IF(Q160&lt;$Y$34,$Z$34,IF(Q160&lt;$Y$35,$Z$35,$Z$36)))))))))))</f>
        <v/>
      </c>
      <c r="S160" s="2"/>
      <c r="T160" s="6">
        <f t="shared" si="24"/>
        <v>325000</v>
      </c>
      <c r="U160" s="4">
        <f>SUM(O160:$O$759)+T160</f>
        <v>514600.00000000052</v>
      </c>
      <c r="V160" s="4">
        <f>SUM(O160:$O$756)</f>
        <v>189600.00000000052</v>
      </c>
      <c r="W160" s="4">
        <f>SUM(R160:$S$759)</f>
        <v>97848</v>
      </c>
    </row>
    <row r="161" spans="1:23" x14ac:dyDescent="0.15">
      <c r="A161">
        <v>1</v>
      </c>
      <c r="B161" s="1">
        <v>42570</v>
      </c>
      <c r="C161">
        <v>165.9</v>
      </c>
      <c r="D161">
        <v>166</v>
      </c>
      <c r="E161">
        <v>161</v>
      </c>
      <c r="F161">
        <v>163.69999999999999</v>
      </c>
      <c r="G161">
        <v>135209200</v>
      </c>
      <c r="H161" s="2">
        <f t="shared" si="25"/>
        <v>22133746040</v>
      </c>
      <c r="I161">
        <f t="shared" si="26"/>
        <v>-0.10000000000002274</v>
      </c>
      <c r="J161" t="str">
        <f t="shared" si="27"/>
        <v>高値超、安値超</v>
      </c>
      <c r="K161" t="str">
        <f t="shared" si="28"/>
        <v/>
      </c>
      <c r="N161" s="2">
        <f t="shared" si="23"/>
        <v>2000</v>
      </c>
      <c r="O161" s="2" t="str">
        <f t="shared" si="29"/>
        <v/>
      </c>
      <c r="P161" s="2" t="str">
        <f t="shared" si="30"/>
        <v/>
      </c>
      <c r="Q161" s="2" t="str">
        <f t="shared" ref="Q161:Q224" si="32">IF(OR(AND(P162="",P161=""),OR(AND(P161&lt;&gt;"",P162&lt;&gt;""))),"",IF(P162="",P161,P162))</f>
        <v/>
      </c>
      <c r="R161" s="2" t="str">
        <f t="shared" si="31"/>
        <v/>
      </c>
      <c r="S161" s="2"/>
      <c r="T161" s="6">
        <f t="shared" si="24"/>
        <v>327400</v>
      </c>
      <c r="U161" s="4">
        <f>SUM(O161:$O$759)+T161</f>
        <v>517000.00000000052</v>
      </c>
      <c r="V161" s="4">
        <f>SUM(O161:$O$756)</f>
        <v>189600.00000000052</v>
      </c>
      <c r="W161" s="4">
        <f>SUM(R161:$S$759)</f>
        <v>97848</v>
      </c>
    </row>
    <row r="162" spans="1:23" x14ac:dyDescent="0.15">
      <c r="A162">
        <v>1</v>
      </c>
      <c r="B162" s="1">
        <v>42566</v>
      </c>
      <c r="C162">
        <v>161.69999999999999</v>
      </c>
      <c r="D162">
        <v>165.8</v>
      </c>
      <c r="E162">
        <v>160.69999999999999</v>
      </c>
      <c r="F162">
        <v>163.80000000000001</v>
      </c>
      <c r="G162">
        <v>234889800</v>
      </c>
      <c r="H162" s="2">
        <f t="shared" si="25"/>
        <v>38474949240</v>
      </c>
      <c r="I162">
        <f t="shared" si="26"/>
        <v>4.3000000000000114</v>
      </c>
      <c r="J162" t="str">
        <f t="shared" si="27"/>
        <v>高値超、安値超</v>
      </c>
      <c r="K162" t="str">
        <f t="shared" si="28"/>
        <v/>
      </c>
      <c r="N162" s="2">
        <f t="shared" si="23"/>
        <v>2000</v>
      </c>
      <c r="O162" s="2" t="str">
        <f t="shared" si="29"/>
        <v/>
      </c>
      <c r="P162" s="2" t="str">
        <f t="shared" si="30"/>
        <v/>
      </c>
      <c r="Q162" s="2" t="str">
        <f t="shared" si="32"/>
        <v/>
      </c>
      <c r="R162" s="2" t="str">
        <f t="shared" si="31"/>
        <v/>
      </c>
      <c r="S162" s="2"/>
      <c r="T162" s="6">
        <f t="shared" si="24"/>
        <v>327600</v>
      </c>
      <c r="U162" s="4">
        <f>SUM(O162:$O$759)+T162</f>
        <v>517200.00000000052</v>
      </c>
      <c r="V162" s="4">
        <f>SUM(O162:$O$756)</f>
        <v>189600.00000000052</v>
      </c>
      <c r="W162" s="4">
        <f>SUM(R162:$S$759)</f>
        <v>97848</v>
      </c>
    </row>
    <row r="163" spans="1:23" x14ac:dyDescent="0.15">
      <c r="A163">
        <v>1</v>
      </c>
      <c r="B163" s="1">
        <v>42565</v>
      </c>
      <c r="C163">
        <v>159.69999999999999</v>
      </c>
      <c r="D163">
        <v>161.19999999999999</v>
      </c>
      <c r="E163">
        <v>158.30000000000001</v>
      </c>
      <c r="F163">
        <v>159.5</v>
      </c>
      <c r="G163">
        <v>180712700</v>
      </c>
      <c r="H163" s="2">
        <f t="shared" si="25"/>
        <v>28823675650</v>
      </c>
      <c r="I163">
        <f t="shared" si="26"/>
        <v>-0.80000000000001137</v>
      </c>
      <c r="J163" t="str">
        <f t="shared" si="27"/>
        <v/>
      </c>
      <c r="K163" t="str">
        <f t="shared" si="28"/>
        <v/>
      </c>
      <c r="N163" s="2">
        <f t="shared" si="23"/>
        <v>2000</v>
      </c>
      <c r="O163" s="2" t="str">
        <f t="shared" si="29"/>
        <v/>
      </c>
      <c r="P163" s="2" t="str">
        <f t="shared" si="30"/>
        <v/>
      </c>
      <c r="Q163" s="2" t="str">
        <f t="shared" si="32"/>
        <v/>
      </c>
      <c r="R163" s="2" t="str">
        <f t="shared" si="31"/>
        <v/>
      </c>
      <c r="S163" s="2"/>
      <c r="T163" s="6">
        <f t="shared" si="24"/>
        <v>319000</v>
      </c>
      <c r="U163" s="4">
        <f>SUM(O163:$O$759)+T163</f>
        <v>508600.00000000052</v>
      </c>
      <c r="V163" s="4">
        <f>SUM(O163:$O$756)</f>
        <v>189600.00000000052</v>
      </c>
      <c r="W163" s="4">
        <f>SUM(R163:$S$759)</f>
        <v>97848</v>
      </c>
    </row>
    <row r="164" spans="1:23" x14ac:dyDescent="0.15">
      <c r="A164">
        <v>1</v>
      </c>
      <c r="B164" s="1">
        <v>42564</v>
      </c>
      <c r="C164">
        <v>159.5</v>
      </c>
      <c r="D164">
        <v>162.5</v>
      </c>
      <c r="E164">
        <v>156.6</v>
      </c>
      <c r="F164">
        <v>160.30000000000001</v>
      </c>
      <c r="G164">
        <v>306224000</v>
      </c>
      <c r="H164" s="2">
        <f t="shared" si="25"/>
        <v>49087707200</v>
      </c>
      <c r="I164">
        <f t="shared" si="26"/>
        <v>5.8000000000000114</v>
      </c>
      <c r="J164" t="str">
        <f t="shared" si="27"/>
        <v>高値超、安値超</v>
      </c>
      <c r="K164" t="str">
        <f t="shared" si="28"/>
        <v/>
      </c>
      <c r="N164" s="2">
        <f t="shared" si="23"/>
        <v>2000</v>
      </c>
      <c r="O164" s="2" t="str">
        <f t="shared" si="29"/>
        <v/>
      </c>
      <c r="P164" s="2" t="str">
        <f t="shared" si="30"/>
        <v/>
      </c>
      <c r="Q164" s="2">
        <f t="shared" si="32"/>
        <v>292600</v>
      </c>
      <c r="R164" s="2">
        <f t="shared" si="31"/>
        <v>378</v>
      </c>
      <c r="S164" s="2"/>
      <c r="T164" s="6">
        <f t="shared" si="24"/>
        <v>320600</v>
      </c>
      <c r="U164" s="4">
        <f>SUM(O164:$O$759)+T164</f>
        <v>510200.00000000052</v>
      </c>
      <c r="V164" s="4">
        <f>SUM(O164:$O$756)</f>
        <v>189600.00000000052</v>
      </c>
      <c r="W164" s="4">
        <f>SUM(R164:$S$759)</f>
        <v>97848</v>
      </c>
    </row>
    <row r="165" spans="1:23" x14ac:dyDescent="0.15">
      <c r="A165">
        <v>1</v>
      </c>
      <c r="B165" s="1">
        <v>42563</v>
      </c>
      <c r="C165">
        <v>150</v>
      </c>
      <c r="D165">
        <v>155.9</v>
      </c>
      <c r="E165">
        <v>148.69999999999999</v>
      </c>
      <c r="F165">
        <v>154.5</v>
      </c>
      <c r="G165">
        <v>312785500</v>
      </c>
      <c r="H165" s="2">
        <f t="shared" si="25"/>
        <v>48325359750</v>
      </c>
      <c r="I165">
        <f t="shared" si="26"/>
        <v>8.1999999999999886</v>
      </c>
      <c r="J165" t="str">
        <f t="shared" si="27"/>
        <v>高値超、安値超</v>
      </c>
      <c r="K165" t="str">
        <f t="shared" si="28"/>
        <v/>
      </c>
      <c r="N165" s="2">
        <f t="shared" si="23"/>
        <v>2000</v>
      </c>
      <c r="O165" s="2" t="str">
        <f t="shared" si="29"/>
        <v/>
      </c>
      <c r="P165" s="2">
        <f t="shared" si="30"/>
        <v>292600</v>
      </c>
      <c r="Q165" s="2">
        <f t="shared" si="32"/>
        <v>292600</v>
      </c>
      <c r="R165" s="2">
        <f t="shared" si="31"/>
        <v>378</v>
      </c>
      <c r="S165" s="2"/>
      <c r="T165" s="6">
        <f t="shared" si="24"/>
        <v>309000</v>
      </c>
      <c r="U165" s="4">
        <f>SUM(O165:$O$759)+T165</f>
        <v>498600.00000000052</v>
      </c>
      <c r="V165" s="4">
        <f>SUM(O165:$O$756)</f>
        <v>189600.00000000052</v>
      </c>
      <c r="W165" s="4">
        <f>SUM(R165:$S$759)</f>
        <v>97470</v>
      </c>
    </row>
    <row r="166" spans="1:23" x14ac:dyDescent="0.15">
      <c r="A166">
        <v>1</v>
      </c>
      <c r="B166" s="1">
        <v>42562</v>
      </c>
      <c r="C166">
        <v>144.80000000000001</v>
      </c>
      <c r="D166">
        <v>147.5</v>
      </c>
      <c r="E166">
        <v>144.30000000000001</v>
      </c>
      <c r="F166">
        <v>146.30000000000001</v>
      </c>
      <c r="G166">
        <v>159917500</v>
      </c>
      <c r="H166" s="2">
        <f t="shared" si="25"/>
        <v>23395930250</v>
      </c>
      <c r="I166">
        <f t="shared" si="26"/>
        <v>4.3000000000000114</v>
      </c>
      <c r="J166" t="str">
        <f t="shared" si="27"/>
        <v>高値超、安値超</v>
      </c>
      <c r="K166">
        <f t="shared" si="28"/>
        <v>-4.3000000000000114</v>
      </c>
      <c r="N166" s="2">
        <f t="shared" si="23"/>
        <v>2000</v>
      </c>
      <c r="O166" s="2">
        <f t="shared" si="29"/>
        <v>-8600.0000000000218</v>
      </c>
      <c r="P166" s="2" t="str">
        <f t="shared" si="30"/>
        <v/>
      </c>
      <c r="Q166" s="2">
        <f t="shared" si="32"/>
        <v>287400</v>
      </c>
      <c r="R166" s="2">
        <f t="shared" si="31"/>
        <v>378</v>
      </c>
      <c r="S166" s="2"/>
      <c r="T166" s="6">
        <f t="shared" si="24"/>
        <v>292600</v>
      </c>
      <c r="U166" s="4">
        <f>SUM(O166:$O$759)+T166</f>
        <v>482200.00000000052</v>
      </c>
      <c r="V166" s="4">
        <f>SUM(O166:$O$756)</f>
        <v>189600.00000000052</v>
      </c>
      <c r="W166" s="4">
        <f>SUM(R166:$S$759)</f>
        <v>97092</v>
      </c>
    </row>
    <row r="167" spans="1:23" x14ac:dyDescent="0.15">
      <c r="A167">
        <v>1</v>
      </c>
      <c r="B167" s="1">
        <v>42559</v>
      </c>
      <c r="C167">
        <v>144.19999999999999</v>
      </c>
      <c r="D167">
        <v>145</v>
      </c>
      <c r="E167">
        <v>142</v>
      </c>
      <c r="F167">
        <v>142</v>
      </c>
      <c r="G167">
        <v>115523200</v>
      </c>
      <c r="H167" s="2">
        <f t="shared" si="25"/>
        <v>16404294400</v>
      </c>
      <c r="I167">
        <f t="shared" si="26"/>
        <v>-1.6999999999999886</v>
      </c>
      <c r="J167" t="str">
        <f t="shared" si="27"/>
        <v>高値割、安値割</v>
      </c>
      <c r="K167" t="str">
        <f t="shared" si="28"/>
        <v/>
      </c>
      <c r="N167" s="2">
        <f t="shared" si="23"/>
        <v>2000</v>
      </c>
      <c r="O167" s="2" t="str">
        <f t="shared" si="29"/>
        <v/>
      </c>
      <c r="P167" s="2">
        <f t="shared" si="30"/>
        <v>287400</v>
      </c>
      <c r="Q167" s="2">
        <f t="shared" si="32"/>
        <v>287400</v>
      </c>
      <c r="R167" s="2">
        <f t="shared" si="31"/>
        <v>378</v>
      </c>
      <c r="S167" s="2"/>
      <c r="T167" s="6">
        <f t="shared" si="24"/>
        <v>284000</v>
      </c>
      <c r="U167" s="4">
        <f>SUM(O167:$O$759)+T167</f>
        <v>482200.00000000058</v>
      </c>
      <c r="V167" s="4">
        <f>SUM(O167:$O$756)</f>
        <v>198200.00000000055</v>
      </c>
      <c r="W167" s="4">
        <f>SUM(R167:$S$759)</f>
        <v>96714</v>
      </c>
    </row>
    <row r="168" spans="1:23" x14ac:dyDescent="0.15">
      <c r="A168">
        <v>1</v>
      </c>
      <c r="B168" s="1">
        <v>42558</v>
      </c>
      <c r="C168">
        <v>142.69999999999999</v>
      </c>
      <c r="D168">
        <v>145.69999999999999</v>
      </c>
      <c r="E168">
        <v>142.1</v>
      </c>
      <c r="F168">
        <v>143.69999999999999</v>
      </c>
      <c r="G168">
        <v>156323400</v>
      </c>
      <c r="H168" s="2">
        <f t="shared" si="25"/>
        <v>22463672580</v>
      </c>
      <c r="I168">
        <f t="shared" si="26"/>
        <v>0.59999999999999432</v>
      </c>
      <c r="J168" t="str">
        <f t="shared" si="27"/>
        <v/>
      </c>
      <c r="K168">
        <f t="shared" si="28"/>
        <v>-0.59999999999999432</v>
      </c>
      <c r="N168" s="2">
        <f t="shared" si="23"/>
        <v>2000</v>
      </c>
      <c r="O168" s="2">
        <f t="shared" si="29"/>
        <v>-1199.9999999999886</v>
      </c>
      <c r="P168" s="2" t="str">
        <f t="shared" si="30"/>
        <v/>
      </c>
      <c r="Q168" s="2">
        <f t="shared" si="32"/>
        <v>294000</v>
      </c>
      <c r="R168" s="2">
        <f t="shared" si="31"/>
        <v>378</v>
      </c>
      <c r="S168" s="2"/>
      <c r="T168" s="6">
        <f t="shared" si="24"/>
        <v>287400</v>
      </c>
      <c r="U168" s="4">
        <f>SUM(O168:$O$759)+T168</f>
        <v>485600.00000000058</v>
      </c>
      <c r="V168" s="4">
        <f>SUM(O168:$O$756)</f>
        <v>198200.00000000055</v>
      </c>
      <c r="W168" s="4">
        <f>SUM(R168:$S$759)</f>
        <v>96336</v>
      </c>
    </row>
    <row r="169" spans="1:23" x14ac:dyDescent="0.15">
      <c r="A169">
        <v>1</v>
      </c>
      <c r="B169" s="1">
        <v>42557</v>
      </c>
      <c r="C169">
        <v>145</v>
      </c>
      <c r="D169">
        <v>145.19999999999999</v>
      </c>
      <c r="E169">
        <v>142.1</v>
      </c>
      <c r="F169">
        <v>143.1</v>
      </c>
      <c r="G169">
        <v>211565500</v>
      </c>
      <c r="H169" s="2">
        <f t="shared" si="25"/>
        <v>30275023050</v>
      </c>
      <c r="I169">
        <f t="shared" si="26"/>
        <v>-3.9000000000000057</v>
      </c>
      <c r="J169" t="str">
        <f t="shared" si="27"/>
        <v>高値割、安値割</v>
      </c>
      <c r="K169" t="str">
        <f t="shared" si="28"/>
        <v/>
      </c>
      <c r="N169" s="2">
        <f t="shared" si="23"/>
        <v>2000</v>
      </c>
      <c r="O169" s="2" t="str">
        <f t="shared" si="29"/>
        <v/>
      </c>
      <c r="P169" s="2">
        <f t="shared" si="30"/>
        <v>294000</v>
      </c>
      <c r="Q169" s="2" t="str">
        <f t="shared" si="32"/>
        <v/>
      </c>
      <c r="R169" s="2" t="str">
        <f t="shared" si="31"/>
        <v/>
      </c>
      <c r="S169" s="2"/>
      <c r="T169" s="6">
        <f t="shared" si="24"/>
        <v>286200</v>
      </c>
      <c r="U169" s="4">
        <f>SUM(O169:$O$759)+T169</f>
        <v>485600.00000000058</v>
      </c>
      <c r="V169" s="4">
        <f>SUM(O169:$O$756)</f>
        <v>199400.00000000055</v>
      </c>
      <c r="W169" s="4">
        <f>SUM(R169:$S$759)</f>
        <v>95958</v>
      </c>
    </row>
    <row r="170" spans="1:23" x14ac:dyDescent="0.15">
      <c r="A170">
        <v>1</v>
      </c>
      <c r="B170" s="1">
        <v>42556</v>
      </c>
      <c r="C170">
        <v>146.80000000000001</v>
      </c>
      <c r="D170">
        <v>147.80000000000001</v>
      </c>
      <c r="E170">
        <v>145</v>
      </c>
      <c r="F170">
        <v>147</v>
      </c>
      <c r="G170">
        <v>135013900</v>
      </c>
      <c r="H170" s="2">
        <f t="shared" si="25"/>
        <v>19847043300</v>
      </c>
      <c r="I170">
        <f t="shared" si="26"/>
        <v>0.59999999999999432</v>
      </c>
      <c r="J170" t="str">
        <f t="shared" si="27"/>
        <v/>
      </c>
      <c r="K170">
        <f t="shared" si="28"/>
        <v>-0.59999999999999432</v>
      </c>
      <c r="N170" s="2">
        <f t="shared" si="23"/>
        <v>2000</v>
      </c>
      <c r="O170" s="2">
        <f t="shared" si="29"/>
        <v>-1199.9999999999886</v>
      </c>
      <c r="P170" s="2">
        <f t="shared" si="30"/>
        <v>292800</v>
      </c>
      <c r="Q170" s="2">
        <f t="shared" si="32"/>
        <v>292800</v>
      </c>
      <c r="R170" s="2">
        <f t="shared" si="31"/>
        <v>378</v>
      </c>
      <c r="S170" s="2"/>
      <c r="T170" s="6">
        <f t="shared" si="24"/>
        <v>294000</v>
      </c>
      <c r="U170" s="4">
        <f>SUM(O170:$O$759)+T170</f>
        <v>493400.00000000058</v>
      </c>
      <c r="V170" s="4">
        <f>SUM(O170:$O$756)</f>
        <v>199400.00000000055</v>
      </c>
      <c r="W170" s="4">
        <f>SUM(R170:$S$759)</f>
        <v>95958</v>
      </c>
    </row>
    <row r="171" spans="1:23" x14ac:dyDescent="0.15">
      <c r="A171">
        <v>1</v>
      </c>
      <c r="B171" s="1">
        <v>42555</v>
      </c>
      <c r="C171">
        <v>147</v>
      </c>
      <c r="D171">
        <v>148</v>
      </c>
      <c r="E171">
        <v>145</v>
      </c>
      <c r="F171">
        <v>146.4</v>
      </c>
      <c r="G171">
        <v>149549600</v>
      </c>
      <c r="H171" s="2">
        <f t="shared" si="25"/>
        <v>21894061440</v>
      </c>
      <c r="I171">
        <f t="shared" si="26"/>
        <v>-1.9000000000000057</v>
      </c>
      <c r="J171" t="str">
        <f t="shared" si="27"/>
        <v>高値割、安値割</v>
      </c>
      <c r="K171">
        <f t="shared" si="28"/>
        <v>1.9000000000000057</v>
      </c>
      <c r="N171" s="2">
        <f t="shared" si="23"/>
        <v>2000</v>
      </c>
      <c r="O171" s="2">
        <f t="shared" si="29"/>
        <v>3800.0000000000114</v>
      </c>
      <c r="P171" s="2" t="str">
        <f t="shared" si="30"/>
        <v/>
      </c>
      <c r="Q171" s="2" t="str">
        <f t="shared" si="32"/>
        <v/>
      </c>
      <c r="R171" s="2" t="str">
        <f t="shared" si="31"/>
        <v/>
      </c>
      <c r="S171" s="2"/>
      <c r="T171" s="6">
        <f t="shared" si="24"/>
        <v>292800</v>
      </c>
      <c r="U171" s="4">
        <f>SUM(O171:$O$759)+T171</f>
        <v>493400.00000000052</v>
      </c>
      <c r="V171" s="4">
        <f>SUM(O171:$O$756)</f>
        <v>200600.00000000052</v>
      </c>
      <c r="W171" s="4">
        <f>SUM(R171:$S$759)</f>
        <v>95580</v>
      </c>
    </row>
    <row r="172" spans="1:23" x14ac:dyDescent="0.15">
      <c r="A172">
        <v>1</v>
      </c>
      <c r="B172" s="1">
        <v>42552</v>
      </c>
      <c r="C172">
        <v>149</v>
      </c>
      <c r="D172">
        <v>150.19999999999999</v>
      </c>
      <c r="E172">
        <v>147.19999999999999</v>
      </c>
      <c r="F172">
        <v>148.30000000000001</v>
      </c>
      <c r="G172">
        <v>159552500</v>
      </c>
      <c r="H172" s="2">
        <f t="shared" si="25"/>
        <v>23661635750</v>
      </c>
      <c r="I172">
        <f t="shared" si="26"/>
        <v>0</v>
      </c>
      <c r="J172" t="str">
        <f t="shared" si="27"/>
        <v>高値割、安値割</v>
      </c>
      <c r="K172" t="str">
        <f t="shared" si="28"/>
        <v/>
      </c>
      <c r="N172" s="2">
        <f t="shared" si="23"/>
        <v>2000</v>
      </c>
      <c r="O172" s="2" t="str">
        <f t="shared" si="29"/>
        <v/>
      </c>
      <c r="P172" s="2" t="str">
        <f t="shared" si="30"/>
        <v/>
      </c>
      <c r="Q172" s="2">
        <f t="shared" si="32"/>
        <v>298400</v>
      </c>
      <c r="R172" s="2">
        <f t="shared" si="31"/>
        <v>378</v>
      </c>
      <c r="S172" s="2"/>
      <c r="T172" s="6">
        <f t="shared" si="24"/>
        <v>296600</v>
      </c>
      <c r="U172" s="4">
        <f>SUM(O172:$O$759)+T172</f>
        <v>493400.00000000058</v>
      </c>
      <c r="V172" s="4">
        <f>SUM(O172:$O$756)</f>
        <v>196800.00000000055</v>
      </c>
      <c r="W172" s="4">
        <f>SUM(R172:$S$759)</f>
        <v>95580</v>
      </c>
    </row>
    <row r="173" spans="1:23" x14ac:dyDescent="0.15">
      <c r="A173">
        <v>1</v>
      </c>
      <c r="B173" s="1">
        <v>42551</v>
      </c>
      <c r="C173">
        <v>152</v>
      </c>
      <c r="D173">
        <v>152.1</v>
      </c>
      <c r="E173">
        <v>148.30000000000001</v>
      </c>
      <c r="F173">
        <v>148.30000000000001</v>
      </c>
      <c r="G173">
        <v>159680900</v>
      </c>
      <c r="H173" s="2">
        <f t="shared" si="25"/>
        <v>23680677470</v>
      </c>
      <c r="I173">
        <f t="shared" si="26"/>
        <v>-0.89999999999997726</v>
      </c>
      <c r="J173" t="str">
        <f t="shared" si="27"/>
        <v>高値超、安値超</v>
      </c>
      <c r="K173" t="str">
        <f t="shared" si="28"/>
        <v/>
      </c>
      <c r="N173" s="2">
        <f t="shared" si="23"/>
        <v>2000</v>
      </c>
      <c r="O173" s="2" t="str">
        <f t="shared" si="29"/>
        <v/>
      </c>
      <c r="P173" s="2">
        <f t="shared" si="30"/>
        <v>298400</v>
      </c>
      <c r="Q173" s="2" t="str">
        <f t="shared" si="32"/>
        <v/>
      </c>
      <c r="R173" s="2" t="str">
        <f t="shared" si="31"/>
        <v/>
      </c>
      <c r="S173" s="2"/>
      <c r="T173" s="6">
        <f t="shared" si="24"/>
        <v>296600</v>
      </c>
      <c r="U173" s="4">
        <f>SUM(O173:$O$759)+T173</f>
        <v>493400.00000000058</v>
      </c>
      <c r="V173" s="4">
        <f>SUM(O173:$O$756)</f>
        <v>196800.00000000055</v>
      </c>
      <c r="W173" s="4">
        <f>SUM(R173:$S$759)</f>
        <v>95202</v>
      </c>
    </row>
    <row r="174" spans="1:23" x14ac:dyDescent="0.15">
      <c r="A174">
        <v>1</v>
      </c>
      <c r="B174" s="1">
        <v>42550</v>
      </c>
      <c r="C174">
        <v>150.19999999999999</v>
      </c>
      <c r="D174">
        <v>150.9</v>
      </c>
      <c r="E174">
        <v>147.4</v>
      </c>
      <c r="F174">
        <v>149.19999999999999</v>
      </c>
      <c r="G174">
        <v>183232700</v>
      </c>
      <c r="H174" s="2">
        <f t="shared" si="25"/>
        <v>27338318839.999996</v>
      </c>
      <c r="I174">
        <f t="shared" si="26"/>
        <v>2.6999999999999886</v>
      </c>
      <c r="J174" t="str">
        <f t="shared" si="27"/>
        <v>高値超、安値超</v>
      </c>
      <c r="K174">
        <f t="shared" si="28"/>
        <v>-2.6999999999999886</v>
      </c>
      <c r="N174" s="2">
        <f t="shared" si="23"/>
        <v>2000</v>
      </c>
      <c r="O174" s="2">
        <f t="shared" si="29"/>
        <v>-5399.9999999999773</v>
      </c>
      <c r="P174" s="2">
        <f t="shared" si="30"/>
        <v>293000</v>
      </c>
      <c r="Q174" s="2">
        <f t="shared" si="32"/>
        <v>293000</v>
      </c>
      <c r="R174" s="2">
        <f t="shared" si="31"/>
        <v>378</v>
      </c>
      <c r="S174" s="2"/>
      <c r="T174" s="6">
        <f t="shared" si="24"/>
        <v>298400</v>
      </c>
      <c r="U174" s="4">
        <f>SUM(O174:$O$759)+T174</f>
        <v>495200.00000000058</v>
      </c>
      <c r="V174" s="4">
        <f>SUM(O174:$O$756)</f>
        <v>196800.00000000055</v>
      </c>
      <c r="W174" s="4">
        <f>SUM(R174:$S$759)</f>
        <v>95202</v>
      </c>
    </row>
    <row r="175" spans="1:23" x14ac:dyDescent="0.15">
      <c r="A175">
        <v>1</v>
      </c>
      <c r="B175" s="1">
        <v>42549</v>
      </c>
      <c r="C175">
        <v>146.4</v>
      </c>
      <c r="D175">
        <v>148</v>
      </c>
      <c r="E175">
        <v>142.6</v>
      </c>
      <c r="F175">
        <v>146.5</v>
      </c>
      <c r="G175">
        <v>284803100</v>
      </c>
      <c r="H175" s="2">
        <f t="shared" si="25"/>
        <v>41723654150</v>
      </c>
      <c r="I175">
        <f t="shared" si="26"/>
        <v>-2.8000000000000114</v>
      </c>
      <c r="J175" t="str">
        <f t="shared" si="27"/>
        <v>高値割、安値割</v>
      </c>
      <c r="K175">
        <f t="shared" si="28"/>
        <v>2.8000000000000114</v>
      </c>
      <c r="N175" s="2">
        <f t="shared" si="23"/>
        <v>2000</v>
      </c>
      <c r="O175" s="2">
        <f t="shared" si="29"/>
        <v>5600.0000000000227</v>
      </c>
      <c r="P175" s="2" t="str">
        <f t="shared" si="30"/>
        <v/>
      </c>
      <c r="Q175" s="2" t="str">
        <f t="shared" si="32"/>
        <v/>
      </c>
      <c r="R175" s="2" t="str">
        <f t="shared" si="31"/>
        <v/>
      </c>
      <c r="S175" s="2"/>
      <c r="T175" s="6">
        <f t="shared" si="24"/>
        <v>293000</v>
      </c>
      <c r="U175" s="4">
        <f>SUM(O175:$O$759)+T175</f>
        <v>495200.00000000052</v>
      </c>
      <c r="V175" s="4">
        <f>SUM(O175:$O$756)</f>
        <v>202200.00000000052</v>
      </c>
      <c r="W175" s="4">
        <f>SUM(R175:$S$759)</f>
        <v>94824</v>
      </c>
    </row>
    <row r="176" spans="1:23" x14ac:dyDescent="0.15">
      <c r="A176">
        <v>1</v>
      </c>
      <c r="B176" s="1">
        <v>42548</v>
      </c>
      <c r="C176">
        <v>151.9</v>
      </c>
      <c r="D176">
        <v>152.69999999999999</v>
      </c>
      <c r="E176">
        <v>148.19999999999999</v>
      </c>
      <c r="F176">
        <v>149.30000000000001</v>
      </c>
      <c r="G176">
        <v>217519900</v>
      </c>
      <c r="H176" s="2">
        <f t="shared" si="25"/>
        <v>32475721070.000004</v>
      </c>
      <c r="I176">
        <f t="shared" si="26"/>
        <v>-3.6999999999999886</v>
      </c>
      <c r="J176" t="str">
        <f t="shared" si="27"/>
        <v>高値割、安値割</v>
      </c>
      <c r="K176" t="str">
        <f t="shared" si="28"/>
        <v/>
      </c>
      <c r="N176" s="2">
        <f t="shared" si="23"/>
        <v>2000</v>
      </c>
      <c r="O176" s="2" t="str">
        <f t="shared" si="29"/>
        <v/>
      </c>
      <c r="P176" s="2" t="str">
        <f t="shared" si="30"/>
        <v/>
      </c>
      <c r="Q176" s="2" t="str">
        <f t="shared" si="32"/>
        <v/>
      </c>
      <c r="R176" s="2" t="str">
        <f t="shared" si="31"/>
        <v/>
      </c>
      <c r="S176" s="2"/>
      <c r="T176" s="6">
        <f t="shared" si="24"/>
        <v>298600</v>
      </c>
      <c r="U176" s="4">
        <f>SUM(O176:$O$759)+T176</f>
        <v>495200.00000000047</v>
      </c>
      <c r="V176" s="4">
        <f>SUM(O176:$O$756)</f>
        <v>196600.00000000049</v>
      </c>
      <c r="W176" s="4">
        <f>SUM(R176:$S$759)</f>
        <v>94824</v>
      </c>
    </row>
    <row r="177" spans="1:23" x14ac:dyDescent="0.15">
      <c r="A177">
        <v>1</v>
      </c>
      <c r="B177" s="1">
        <v>42545</v>
      </c>
      <c r="C177">
        <v>165.1</v>
      </c>
      <c r="D177">
        <v>165.2</v>
      </c>
      <c r="E177">
        <v>150.1</v>
      </c>
      <c r="F177">
        <v>153</v>
      </c>
      <c r="G177">
        <v>350381400</v>
      </c>
      <c r="H177" s="2">
        <f t="shared" si="25"/>
        <v>53608354200</v>
      </c>
      <c r="I177">
        <f t="shared" si="26"/>
        <v>-10.5</v>
      </c>
      <c r="J177" t="str">
        <f t="shared" si="27"/>
        <v/>
      </c>
      <c r="K177" t="str">
        <f t="shared" si="28"/>
        <v/>
      </c>
      <c r="N177" s="2">
        <f t="shared" si="23"/>
        <v>2000</v>
      </c>
      <c r="O177" s="2" t="str">
        <f t="shared" si="29"/>
        <v/>
      </c>
      <c r="P177" s="2" t="str">
        <f t="shared" si="30"/>
        <v/>
      </c>
      <c r="Q177" s="2">
        <f t="shared" si="32"/>
        <v>320400</v>
      </c>
      <c r="R177" s="2">
        <f t="shared" si="31"/>
        <v>378</v>
      </c>
      <c r="S177" s="2"/>
      <c r="T177" s="6">
        <f t="shared" si="24"/>
        <v>306000</v>
      </c>
      <c r="U177" s="4">
        <f>SUM(O177:$O$759)+T177</f>
        <v>502600.00000000047</v>
      </c>
      <c r="V177" s="4">
        <f>SUM(O177:$O$756)</f>
        <v>196600.00000000049</v>
      </c>
      <c r="W177" s="4">
        <f>SUM(R177:$S$759)</f>
        <v>94824</v>
      </c>
    </row>
    <row r="178" spans="1:23" x14ac:dyDescent="0.15">
      <c r="A178">
        <v>1</v>
      </c>
      <c r="B178" s="1">
        <v>42544</v>
      </c>
      <c r="C178">
        <v>160.1</v>
      </c>
      <c r="D178">
        <v>163.9</v>
      </c>
      <c r="E178">
        <v>159.69999999999999</v>
      </c>
      <c r="F178">
        <v>163.5</v>
      </c>
      <c r="G178">
        <v>96738800</v>
      </c>
      <c r="H178" s="2">
        <f t="shared" si="25"/>
        <v>15816793800</v>
      </c>
      <c r="I178">
        <f t="shared" si="26"/>
        <v>3.3000000000000114</v>
      </c>
      <c r="J178" t="str">
        <f t="shared" si="27"/>
        <v>高値超、安値超</v>
      </c>
      <c r="K178" t="str">
        <f t="shared" si="28"/>
        <v/>
      </c>
      <c r="N178" s="2">
        <f t="shared" si="23"/>
        <v>2000</v>
      </c>
      <c r="O178" s="2" t="str">
        <f t="shared" si="29"/>
        <v/>
      </c>
      <c r="P178" s="2">
        <f t="shared" si="30"/>
        <v>320400</v>
      </c>
      <c r="Q178" s="2">
        <f t="shared" si="32"/>
        <v>320400</v>
      </c>
      <c r="R178" s="2">
        <f t="shared" si="31"/>
        <v>378</v>
      </c>
      <c r="S178" s="2"/>
      <c r="T178" s="6">
        <f t="shared" si="24"/>
        <v>327000</v>
      </c>
      <c r="U178" s="4">
        <f>SUM(O178:$O$759)+T178</f>
        <v>523600.00000000047</v>
      </c>
      <c r="V178" s="4">
        <f>SUM(O178:$O$756)</f>
        <v>196600.00000000049</v>
      </c>
      <c r="W178" s="4">
        <f>SUM(R178:$S$759)</f>
        <v>94446</v>
      </c>
    </row>
    <row r="179" spans="1:23" x14ac:dyDescent="0.15">
      <c r="A179">
        <v>1</v>
      </c>
      <c r="B179" s="1">
        <v>42543</v>
      </c>
      <c r="C179">
        <v>160.9</v>
      </c>
      <c r="D179">
        <v>161.5</v>
      </c>
      <c r="E179">
        <v>159.19999999999999</v>
      </c>
      <c r="F179">
        <v>160.19999999999999</v>
      </c>
      <c r="G179">
        <v>87441900</v>
      </c>
      <c r="H179" s="2">
        <f t="shared" si="25"/>
        <v>14008192379.999998</v>
      </c>
      <c r="I179">
        <f t="shared" si="26"/>
        <v>-1</v>
      </c>
      <c r="J179" t="str">
        <f t="shared" si="27"/>
        <v/>
      </c>
      <c r="K179">
        <f t="shared" si="28"/>
        <v>1</v>
      </c>
      <c r="N179" s="2">
        <f t="shared" si="23"/>
        <v>2000</v>
      </c>
      <c r="O179" s="2">
        <f t="shared" si="29"/>
        <v>2000</v>
      </c>
      <c r="P179" s="2" t="str">
        <f t="shared" si="30"/>
        <v/>
      </c>
      <c r="Q179" s="2" t="str">
        <f t="shared" si="32"/>
        <v/>
      </c>
      <c r="R179" s="2" t="str">
        <f t="shared" si="31"/>
        <v/>
      </c>
      <c r="S179" s="2"/>
      <c r="T179" s="6">
        <f t="shared" si="24"/>
        <v>320400</v>
      </c>
      <c r="U179" s="4">
        <f>SUM(O179:$O$759)+T179</f>
        <v>517000.00000000047</v>
      </c>
      <c r="V179" s="4">
        <f>SUM(O179:$O$756)</f>
        <v>196600.00000000049</v>
      </c>
      <c r="W179" s="4">
        <f>SUM(R179:$S$759)</f>
        <v>94068</v>
      </c>
    </row>
    <row r="180" spans="1:23" x14ac:dyDescent="0.15">
      <c r="A180">
        <v>1</v>
      </c>
      <c r="B180" s="1">
        <v>42542</v>
      </c>
      <c r="C180">
        <v>158.9</v>
      </c>
      <c r="D180">
        <v>161.9</v>
      </c>
      <c r="E180">
        <v>157</v>
      </c>
      <c r="F180">
        <v>161.19999999999999</v>
      </c>
      <c r="G180">
        <v>124057200</v>
      </c>
      <c r="H180" s="2">
        <f t="shared" si="25"/>
        <v>19998020640</v>
      </c>
      <c r="I180">
        <f t="shared" si="26"/>
        <v>0.5</v>
      </c>
      <c r="J180" t="str">
        <f t="shared" si="27"/>
        <v>高値割、安値割</v>
      </c>
      <c r="K180" t="str">
        <f t="shared" si="28"/>
        <v/>
      </c>
      <c r="N180" s="2">
        <f t="shared" si="23"/>
        <v>2000</v>
      </c>
      <c r="O180" s="2" t="str">
        <f t="shared" si="29"/>
        <v/>
      </c>
      <c r="P180" s="2" t="str">
        <f t="shared" si="30"/>
        <v/>
      </c>
      <c r="Q180" s="2" t="str">
        <f t="shared" si="32"/>
        <v/>
      </c>
      <c r="R180" s="2" t="str">
        <f t="shared" si="31"/>
        <v/>
      </c>
      <c r="S180" s="2"/>
      <c r="T180" s="6">
        <f t="shared" si="24"/>
        <v>322400</v>
      </c>
      <c r="U180" s="4">
        <f>SUM(O180:$O$759)+T180</f>
        <v>517000.00000000047</v>
      </c>
      <c r="V180" s="4">
        <f>SUM(O180:$O$756)</f>
        <v>194600.00000000047</v>
      </c>
      <c r="W180" s="4">
        <f>SUM(R180:$S$759)</f>
        <v>94068</v>
      </c>
    </row>
    <row r="181" spans="1:23" x14ac:dyDescent="0.15">
      <c r="A181">
        <v>1</v>
      </c>
      <c r="B181" s="1">
        <v>42541</v>
      </c>
      <c r="C181">
        <v>159.4</v>
      </c>
      <c r="D181">
        <v>162</v>
      </c>
      <c r="E181">
        <v>158.80000000000001</v>
      </c>
      <c r="F181">
        <v>160.69999999999999</v>
      </c>
      <c r="G181">
        <v>129313100</v>
      </c>
      <c r="H181" s="2">
        <f t="shared" si="25"/>
        <v>20780615170</v>
      </c>
      <c r="I181">
        <f t="shared" si="26"/>
        <v>2.5999999999999943</v>
      </c>
      <c r="J181" t="str">
        <f t="shared" si="27"/>
        <v>高値超、安値超</v>
      </c>
      <c r="K181" t="str">
        <f t="shared" si="28"/>
        <v/>
      </c>
      <c r="N181" s="2">
        <f t="shared" si="23"/>
        <v>2000</v>
      </c>
      <c r="O181" s="2" t="str">
        <f t="shared" si="29"/>
        <v/>
      </c>
      <c r="P181" s="2" t="str">
        <f t="shared" si="30"/>
        <v/>
      </c>
      <c r="Q181" s="2" t="str">
        <f t="shared" si="32"/>
        <v/>
      </c>
      <c r="R181" s="2" t="str">
        <f t="shared" si="31"/>
        <v/>
      </c>
      <c r="S181" s="2"/>
      <c r="T181" s="6">
        <f t="shared" si="24"/>
        <v>321400</v>
      </c>
      <c r="U181" s="4">
        <f>SUM(O181:$O$759)+T181</f>
        <v>516000.00000000047</v>
      </c>
      <c r="V181" s="4">
        <f>SUM(O181:$O$756)</f>
        <v>194600.00000000047</v>
      </c>
      <c r="W181" s="4">
        <f>SUM(R181:$S$759)</f>
        <v>94068</v>
      </c>
    </row>
    <row r="182" spans="1:23" x14ac:dyDescent="0.15">
      <c r="A182">
        <v>1</v>
      </c>
      <c r="B182" s="1">
        <v>42538</v>
      </c>
      <c r="C182">
        <v>157.69999999999999</v>
      </c>
      <c r="D182">
        <v>158.6</v>
      </c>
      <c r="E182">
        <v>155.6</v>
      </c>
      <c r="F182">
        <v>158.1</v>
      </c>
      <c r="G182">
        <v>142613400</v>
      </c>
      <c r="H182" s="2">
        <f t="shared" si="25"/>
        <v>22547178540</v>
      </c>
      <c r="I182">
        <f t="shared" si="26"/>
        <v>2.5</v>
      </c>
      <c r="J182" t="str">
        <f t="shared" si="27"/>
        <v/>
      </c>
      <c r="K182" t="str">
        <f t="shared" si="28"/>
        <v/>
      </c>
      <c r="N182" s="2">
        <f t="shared" si="23"/>
        <v>2000</v>
      </c>
      <c r="O182" s="2" t="str">
        <f t="shared" si="29"/>
        <v/>
      </c>
      <c r="P182" s="2" t="str">
        <f t="shared" si="30"/>
        <v/>
      </c>
      <c r="Q182" s="2">
        <f t="shared" si="32"/>
        <v>314600</v>
      </c>
      <c r="R182" s="2">
        <f t="shared" si="31"/>
        <v>378</v>
      </c>
      <c r="S182" s="2"/>
      <c r="T182" s="6">
        <f t="shared" si="24"/>
        <v>316200</v>
      </c>
      <c r="U182" s="4">
        <f>SUM(O182:$O$759)+T182</f>
        <v>510800.00000000047</v>
      </c>
      <c r="V182" s="4">
        <f>SUM(O182:$O$756)</f>
        <v>194600.00000000047</v>
      </c>
      <c r="W182" s="4">
        <f>SUM(R182:$S$759)</f>
        <v>94068</v>
      </c>
    </row>
    <row r="183" spans="1:23" x14ac:dyDescent="0.15">
      <c r="A183">
        <v>1</v>
      </c>
      <c r="B183" s="1">
        <v>42537</v>
      </c>
      <c r="C183">
        <v>157</v>
      </c>
      <c r="D183">
        <v>158.6</v>
      </c>
      <c r="E183">
        <v>154.69999999999999</v>
      </c>
      <c r="F183">
        <v>155.6</v>
      </c>
      <c r="G183">
        <v>158954300</v>
      </c>
      <c r="H183" s="2">
        <f t="shared" si="25"/>
        <v>24733289080</v>
      </c>
      <c r="I183">
        <f t="shared" si="26"/>
        <v>-1.7000000000000171</v>
      </c>
      <c r="J183" t="str">
        <f t="shared" si="27"/>
        <v/>
      </c>
      <c r="K183" t="str">
        <f t="shared" si="28"/>
        <v/>
      </c>
      <c r="N183" s="2">
        <f t="shared" si="23"/>
        <v>2000</v>
      </c>
      <c r="O183" s="2" t="str">
        <f t="shared" si="29"/>
        <v/>
      </c>
      <c r="P183" s="2">
        <f t="shared" si="30"/>
        <v>314600</v>
      </c>
      <c r="Q183" s="2" t="str">
        <f t="shared" si="32"/>
        <v/>
      </c>
      <c r="R183" s="2" t="str">
        <f t="shared" si="31"/>
        <v/>
      </c>
      <c r="S183" s="2"/>
      <c r="T183" s="6">
        <f t="shared" si="24"/>
        <v>311200</v>
      </c>
      <c r="U183" s="4">
        <f>SUM(O183:$O$759)+T183</f>
        <v>505800.00000000047</v>
      </c>
      <c r="V183" s="4">
        <f>SUM(O183:$O$756)</f>
        <v>194600.00000000047</v>
      </c>
      <c r="W183" s="4">
        <f>SUM(R183:$S$759)</f>
        <v>93690</v>
      </c>
    </row>
    <row r="184" spans="1:23" x14ac:dyDescent="0.15">
      <c r="A184">
        <v>1</v>
      </c>
      <c r="B184" s="1">
        <v>42536</v>
      </c>
      <c r="C184">
        <v>155.19999999999999</v>
      </c>
      <c r="D184">
        <v>159.30000000000001</v>
      </c>
      <c r="E184">
        <v>154.30000000000001</v>
      </c>
      <c r="F184">
        <v>157.30000000000001</v>
      </c>
      <c r="G184">
        <v>136134100</v>
      </c>
      <c r="H184" s="2">
        <f t="shared" si="25"/>
        <v>21413893930</v>
      </c>
      <c r="I184">
        <f t="shared" si="26"/>
        <v>0.80000000000001137</v>
      </c>
      <c r="J184" t="str">
        <f t="shared" si="27"/>
        <v/>
      </c>
      <c r="K184">
        <f t="shared" si="28"/>
        <v>-0.80000000000001137</v>
      </c>
      <c r="N184" s="2">
        <f t="shared" si="23"/>
        <v>2000</v>
      </c>
      <c r="O184" s="2">
        <f t="shared" si="29"/>
        <v>-1600.0000000000227</v>
      </c>
      <c r="P184" s="2">
        <f t="shared" si="30"/>
        <v>313000</v>
      </c>
      <c r="Q184" s="2" t="str">
        <f t="shared" si="32"/>
        <v/>
      </c>
      <c r="R184" s="2" t="str">
        <f t="shared" si="31"/>
        <v/>
      </c>
      <c r="S184" s="2"/>
      <c r="T184" s="6">
        <f t="shared" si="24"/>
        <v>314600</v>
      </c>
      <c r="U184" s="4">
        <f>SUM(O184:$O$759)+T184</f>
        <v>509200.00000000047</v>
      </c>
      <c r="V184" s="4">
        <f>SUM(O184:$O$756)</f>
        <v>194600.00000000047</v>
      </c>
      <c r="W184" s="4">
        <f>SUM(R184:$S$759)</f>
        <v>93690</v>
      </c>
    </row>
    <row r="185" spans="1:23" x14ac:dyDescent="0.15">
      <c r="A185">
        <v>1</v>
      </c>
      <c r="B185" s="1">
        <v>42535</v>
      </c>
      <c r="C185">
        <v>157</v>
      </c>
      <c r="D185">
        <v>157.6</v>
      </c>
      <c r="E185">
        <v>154.69999999999999</v>
      </c>
      <c r="F185">
        <v>156.5</v>
      </c>
      <c r="G185">
        <v>126910400</v>
      </c>
      <c r="H185" s="2">
        <f t="shared" si="25"/>
        <v>19861477600</v>
      </c>
      <c r="I185">
        <f t="shared" si="26"/>
        <v>-2</v>
      </c>
      <c r="J185" t="str">
        <f t="shared" si="27"/>
        <v>高値割、安値割</v>
      </c>
      <c r="K185">
        <f t="shared" si="28"/>
        <v>2</v>
      </c>
      <c r="N185" s="2">
        <f t="shared" si="23"/>
        <v>2000</v>
      </c>
      <c r="O185" s="2">
        <f t="shared" si="29"/>
        <v>4000</v>
      </c>
      <c r="P185" s="2">
        <f t="shared" si="30"/>
        <v>317000</v>
      </c>
      <c r="Q185" s="2" t="str">
        <f t="shared" si="32"/>
        <v/>
      </c>
      <c r="R185" s="2" t="str">
        <f t="shared" si="31"/>
        <v/>
      </c>
      <c r="S185" s="2"/>
      <c r="T185" s="6">
        <f t="shared" si="24"/>
        <v>313000</v>
      </c>
      <c r="U185" s="4">
        <f>SUM(O185:$O$759)+T185</f>
        <v>509200.00000000047</v>
      </c>
      <c r="V185" s="4">
        <f>SUM(O185:$O$756)</f>
        <v>196200.00000000049</v>
      </c>
      <c r="W185" s="4">
        <f>SUM(R185:$S$759)</f>
        <v>93690</v>
      </c>
    </row>
    <row r="186" spans="1:23" x14ac:dyDescent="0.15">
      <c r="A186">
        <v>1</v>
      </c>
      <c r="B186" s="1">
        <v>42534</v>
      </c>
      <c r="C186">
        <v>160.1</v>
      </c>
      <c r="D186">
        <v>160.9</v>
      </c>
      <c r="E186">
        <v>158.5</v>
      </c>
      <c r="F186">
        <v>158.5</v>
      </c>
      <c r="G186">
        <v>132257100</v>
      </c>
      <c r="H186" s="2">
        <f t="shared" si="25"/>
        <v>20962750350</v>
      </c>
      <c r="I186">
        <f t="shared" si="26"/>
        <v>-4.8000000000000114</v>
      </c>
      <c r="J186" t="str">
        <f t="shared" si="27"/>
        <v>高値割、安値割</v>
      </c>
      <c r="K186">
        <f t="shared" si="28"/>
        <v>4.8000000000000114</v>
      </c>
      <c r="N186" s="2">
        <f t="shared" si="23"/>
        <v>2000</v>
      </c>
      <c r="O186" s="2">
        <f t="shared" si="29"/>
        <v>9600.0000000000218</v>
      </c>
      <c r="P186" s="2">
        <f t="shared" si="30"/>
        <v>326600</v>
      </c>
      <c r="Q186" s="2">
        <f t="shared" si="32"/>
        <v>326600</v>
      </c>
      <c r="R186" s="2">
        <f t="shared" si="31"/>
        <v>378</v>
      </c>
      <c r="S186" s="2"/>
      <c r="T186" s="6">
        <f t="shared" si="24"/>
        <v>317000</v>
      </c>
      <c r="U186" s="4">
        <f>SUM(O186:$O$759)+T186</f>
        <v>509200.00000000047</v>
      </c>
      <c r="V186" s="4">
        <f>SUM(O186:$O$756)</f>
        <v>192200.00000000044</v>
      </c>
      <c r="W186" s="4">
        <f>SUM(R186:$S$759)</f>
        <v>93690</v>
      </c>
    </row>
    <row r="187" spans="1:23" x14ac:dyDescent="0.15">
      <c r="A187">
        <v>1</v>
      </c>
      <c r="B187" s="1">
        <v>42531</v>
      </c>
      <c r="C187">
        <v>163.19999999999999</v>
      </c>
      <c r="D187">
        <v>164.2</v>
      </c>
      <c r="E187">
        <v>162</v>
      </c>
      <c r="F187">
        <v>163.30000000000001</v>
      </c>
      <c r="G187">
        <v>164572100</v>
      </c>
      <c r="H187" s="2">
        <f t="shared" si="25"/>
        <v>26874623930</v>
      </c>
      <c r="I187">
        <f t="shared" si="26"/>
        <v>-1.7999999999999829</v>
      </c>
      <c r="J187" t="str">
        <f t="shared" si="27"/>
        <v>高値割、安値割</v>
      </c>
      <c r="K187">
        <f t="shared" si="28"/>
        <v>1.7999999999999829</v>
      </c>
      <c r="N187" s="2">
        <f t="shared" si="23"/>
        <v>2000</v>
      </c>
      <c r="O187" s="2">
        <f t="shared" si="29"/>
        <v>3599.9999999999659</v>
      </c>
      <c r="P187" s="2" t="str">
        <f t="shared" si="30"/>
        <v/>
      </c>
      <c r="Q187" s="2" t="str">
        <f t="shared" si="32"/>
        <v/>
      </c>
      <c r="R187" s="2" t="str">
        <f t="shared" si="31"/>
        <v/>
      </c>
      <c r="S187" s="2"/>
      <c r="T187" s="6">
        <f t="shared" si="24"/>
        <v>326600</v>
      </c>
      <c r="U187" s="4">
        <f>SUM(O187:$O$759)+T187</f>
        <v>509200.00000000041</v>
      </c>
      <c r="V187" s="4">
        <f>SUM(O187:$O$756)</f>
        <v>182600.00000000041</v>
      </c>
      <c r="W187" s="4">
        <f>SUM(R187:$S$759)</f>
        <v>93312</v>
      </c>
    </row>
    <row r="188" spans="1:23" x14ac:dyDescent="0.15">
      <c r="A188">
        <v>1</v>
      </c>
      <c r="B188" s="1">
        <v>42530</v>
      </c>
      <c r="C188">
        <v>167.2</v>
      </c>
      <c r="D188">
        <v>167.5</v>
      </c>
      <c r="E188">
        <v>164.8</v>
      </c>
      <c r="F188">
        <v>165.1</v>
      </c>
      <c r="G188">
        <v>111728500</v>
      </c>
      <c r="H188" s="2">
        <f t="shared" si="25"/>
        <v>18446375350</v>
      </c>
      <c r="I188">
        <f t="shared" si="26"/>
        <v>-3.5999999999999943</v>
      </c>
      <c r="J188" t="str">
        <f t="shared" si="27"/>
        <v>高値割、安値割</v>
      </c>
      <c r="K188" t="str">
        <f t="shared" si="28"/>
        <v/>
      </c>
      <c r="N188" s="2">
        <f t="shared" si="23"/>
        <v>2000</v>
      </c>
      <c r="O188" s="2" t="str">
        <f t="shared" si="29"/>
        <v/>
      </c>
      <c r="P188" s="2" t="str">
        <f t="shared" si="30"/>
        <v/>
      </c>
      <c r="Q188" s="2">
        <f t="shared" si="32"/>
        <v>337000</v>
      </c>
      <c r="R188" s="2">
        <f t="shared" si="31"/>
        <v>378</v>
      </c>
      <c r="S188" s="2"/>
      <c r="T188" s="6">
        <f t="shared" si="24"/>
        <v>330200</v>
      </c>
      <c r="U188" s="4">
        <f>SUM(O188:$O$759)+T188</f>
        <v>509200.00000000047</v>
      </c>
      <c r="V188" s="4">
        <f>SUM(O188:$O$756)</f>
        <v>179000.00000000047</v>
      </c>
      <c r="W188" s="4">
        <f>SUM(R188:$S$759)</f>
        <v>93312</v>
      </c>
    </row>
    <row r="189" spans="1:23" x14ac:dyDescent="0.15">
      <c r="A189">
        <v>1</v>
      </c>
      <c r="B189" s="1">
        <v>42529</v>
      </c>
      <c r="C189">
        <v>167.5</v>
      </c>
      <c r="D189">
        <v>168.7</v>
      </c>
      <c r="E189">
        <v>166</v>
      </c>
      <c r="F189">
        <v>168.7</v>
      </c>
      <c r="G189">
        <v>115034600</v>
      </c>
      <c r="H189" s="2">
        <f t="shared" si="25"/>
        <v>19406337020</v>
      </c>
      <c r="I189">
        <f t="shared" si="26"/>
        <v>0.19999999999998863</v>
      </c>
      <c r="J189" t="str">
        <f t="shared" si="27"/>
        <v/>
      </c>
      <c r="K189" t="str">
        <f t="shared" si="28"/>
        <v/>
      </c>
      <c r="N189" s="2">
        <f t="shared" si="23"/>
        <v>2000</v>
      </c>
      <c r="O189" s="2" t="str">
        <f t="shared" si="29"/>
        <v/>
      </c>
      <c r="P189" s="2">
        <f t="shared" si="30"/>
        <v>337000</v>
      </c>
      <c r="Q189" s="2">
        <f t="shared" si="32"/>
        <v>337000</v>
      </c>
      <c r="R189" s="2">
        <f t="shared" si="31"/>
        <v>378</v>
      </c>
      <c r="S189" s="2"/>
      <c r="T189" s="6">
        <f t="shared" si="24"/>
        <v>337400</v>
      </c>
      <c r="U189" s="4">
        <f>SUM(O189:$O$759)+T189</f>
        <v>516400.00000000047</v>
      </c>
      <c r="V189" s="4">
        <f>SUM(O189:$O$756)</f>
        <v>179000.00000000047</v>
      </c>
      <c r="W189" s="4">
        <f>SUM(R189:$S$759)</f>
        <v>92934</v>
      </c>
    </row>
    <row r="190" spans="1:23" x14ac:dyDescent="0.15">
      <c r="A190">
        <v>1</v>
      </c>
      <c r="B190" s="1">
        <v>42528</v>
      </c>
      <c r="C190">
        <v>166.9</v>
      </c>
      <c r="D190">
        <v>169.3</v>
      </c>
      <c r="E190">
        <v>165.5</v>
      </c>
      <c r="F190">
        <v>168.5</v>
      </c>
      <c r="G190">
        <v>91990500</v>
      </c>
      <c r="H190" s="2">
        <f t="shared" si="25"/>
        <v>15500399250</v>
      </c>
      <c r="I190">
        <f t="shared" si="26"/>
        <v>1.9000000000000057</v>
      </c>
      <c r="J190" t="str">
        <f t="shared" si="27"/>
        <v>高値超、安値超</v>
      </c>
      <c r="K190">
        <f t="shared" si="28"/>
        <v>-1.9000000000000057</v>
      </c>
      <c r="N190" s="2">
        <f t="shared" si="23"/>
        <v>2000</v>
      </c>
      <c r="O190" s="2">
        <f t="shared" si="29"/>
        <v>-3800.0000000000114</v>
      </c>
      <c r="P190" s="2" t="str">
        <f t="shared" si="30"/>
        <v/>
      </c>
      <c r="Q190" s="2">
        <f t="shared" si="32"/>
        <v>337200</v>
      </c>
      <c r="R190" s="2">
        <f t="shared" si="31"/>
        <v>378</v>
      </c>
      <c r="S190" s="2"/>
      <c r="T190" s="6">
        <f t="shared" si="24"/>
        <v>337000</v>
      </c>
      <c r="U190" s="4">
        <f>SUM(O190:$O$759)+T190</f>
        <v>516000.00000000047</v>
      </c>
      <c r="V190" s="4">
        <f>SUM(O190:$O$756)</f>
        <v>179000.00000000047</v>
      </c>
      <c r="W190" s="4">
        <f>SUM(R190:$S$759)</f>
        <v>92556</v>
      </c>
    </row>
    <row r="191" spans="1:23" x14ac:dyDescent="0.15">
      <c r="A191">
        <v>1</v>
      </c>
      <c r="B191" s="1">
        <v>42527</v>
      </c>
      <c r="C191">
        <v>165.8</v>
      </c>
      <c r="D191">
        <v>166.8</v>
      </c>
      <c r="E191">
        <v>163.80000000000001</v>
      </c>
      <c r="F191">
        <v>166.6</v>
      </c>
      <c r="G191">
        <v>120930000</v>
      </c>
      <c r="H191" s="2">
        <f t="shared" si="25"/>
        <v>20146938000</v>
      </c>
      <c r="I191">
        <f t="shared" si="26"/>
        <v>-2</v>
      </c>
      <c r="J191" t="str">
        <f t="shared" si="27"/>
        <v>高値割、安値割</v>
      </c>
      <c r="K191" t="str">
        <f t="shared" si="28"/>
        <v/>
      </c>
      <c r="N191" s="2">
        <f t="shared" si="23"/>
        <v>2000</v>
      </c>
      <c r="O191" s="2" t="str">
        <f t="shared" si="29"/>
        <v/>
      </c>
      <c r="P191" s="2">
        <f t="shared" si="30"/>
        <v>337200</v>
      </c>
      <c r="Q191" s="2">
        <f t="shared" si="32"/>
        <v>337200</v>
      </c>
      <c r="R191" s="2">
        <f t="shared" si="31"/>
        <v>378</v>
      </c>
      <c r="S191" s="2"/>
      <c r="T191" s="6">
        <f t="shared" si="24"/>
        <v>333200</v>
      </c>
      <c r="U191" s="4">
        <f>SUM(O191:$O$759)+T191</f>
        <v>516000.00000000047</v>
      </c>
      <c r="V191" s="4">
        <f>SUM(O191:$O$756)</f>
        <v>182800.00000000047</v>
      </c>
      <c r="W191" s="4">
        <f>SUM(R191:$S$759)</f>
        <v>92178</v>
      </c>
    </row>
    <row r="192" spans="1:23" x14ac:dyDescent="0.15">
      <c r="A192">
        <v>1</v>
      </c>
      <c r="B192" s="1">
        <v>42524</v>
      </c>
      <c r="C192">
        <v>167.5</v>
      </c>
      <c r="D192">
        <v>169.2</v>
      </c>
      <c r="E192">
        <v>167.4</v>
      </c>
      <c r="F192">
        <v>168.6</v>
      </c>
      <c r="G192">
        <v>83953400</v>
      </c>
      <c r="H192" s="2">
        <f t="shared" si="25"/>
        <v>14154543240</v>
      </c>
      <c r="I192">
        <f t="shared" si="26"/>
        <v>0.69999999999998863</v>
      </c>
      <c r="J192" t="str">
        <f t="shared" si="27"/>
        <v/>
      </c>
      <c r="K192">
        <f t="shared" si="28"/>
        <v>-0.69999999999998863</v>
      </c>
      <c r="N192" s="2">
        <f t="shared" si="23"/>
        <v>2000</v>
      </c>
      <c r="O192" s="2">
        <f t="shared" si="29"/>
        <v>-1399.9999999999773</v>
      </c>
      <c r="P192" s="2" t="str">
        <f t="shared" si="30"/>
        <v/>
      </c>
      <c r="Q192" s="2" t="str">
        <f t="shared" si="32"/>
        <v/>
      </c>
      <c r="R192" s="2" t="str">
        <f t="shared" si="31"/>
        <v/>
      </c>
      <c r="S192" s="2"/>
      <c r="T192" s="6">
        <f t="shared" si="24"/>
        <v>337200</v>
      </c>
      <c r="U192" s="4">
        <f>SUM(O192:$O$759)+T192</f>
        <v>520000.00000000047</v>
      </c>
      <c r="V192" s="4">
        <f>SUM(O192:$O$756)</f>
        <v>182800.00000000047</v>
      </c>
      <c r="W192" s="4">
        <f>SUM(R192:$S$759)</f>
        <v>91800</v>
      </c>
    </row>
    <row r="193" spans="1:23" x14ac:dyDescent="0.15">
      <c r="A193">
        <v>1</v>
      </c>
      <c r="B193" s="1">
        <v>42523</v>
      </c>
      <c r="C193">
        <v>172</v>
      </c>
      <c r="D193">
        <v>172.1</v>
      </c>
      <c r="E193">
        <v>167.4</v>
      </c>
      <c r="F193">
        <v>167.9</v>
      </c>
      <c r="G193">
        <v>146657100</v>
      </c>
      <c r="H193" s="2">
        <f t="shared" si="25"/>
        <v>24623727090</v>
      </c>
      <c r="I193">
        <f t="shared" si="26"/>
        <v>-5</v>
      </c>
      <c r="J193" t="str">
        <f t="shared" si="27"/>
        <v>高値割、安値割</v>
      </c>
      <c r="K193" t="str">
        <f t="shared" si="28"/>
        <v/>
      </c>
      <c r="N193" s="2">
        <f t="shared" si="23"/>
        <v>2000</v>
      </c>
      <c r="O193" s="2" t="str">
        <f t="shared" si="29"/>
        <v/>
      </c>
      <c r="P193" s="2" t="str">
        <f t="shared" si="30"/>
        <v/>
      </c>
      <c r="Q193" s="2" t="str">
        <f t="shared" si="32"/>
        <v/>
      </c>
      <c r="R193" s="2" t="str">
        <f t="shared" si="31"/>
        <v/>
      </c>
      <c r="S193" s="2"/>
      <c r="T193" s="6">
        <f t="shared" si="24"/>
        <v>335800</v>
      </c>
      <c r="U193" s="4">
        <f>SUM(O193:$O$759)+T193</f>
        <v>520000.00000000047</v>
      </c>
      <c r="V193" s="4">
        <f>SUM(O193:$O$756)</f>
        <v>184200.00000000044</v>
      </c>
      <c r="W193" s="4">
        <f>SUM(R193:$S$759)</f>
        <v>91800</v>
      </c>
    </row>
    <row r="194" spans="1:23" x14ac:dyDescent="0.15">
      <c r="A194">
        <v>1</v>
      </c>
      <c r="B194" s="1">
        <v>42522</v>
      </c>
      <c r="C194">
        <v>173</v>
      </c>
      <c r="D194">
        <v>175.9</v>
      </c>
      <c r="E194">
        <v>172.1</v>
      </c>
      <c r="F194">
        <v>172.9</v>
      </c>
      <c r="G194">
        <v>122417600</v>
      </c>
      <c r="H194" s="2">
        <f t="shared" si="25"/>
        <v>21166003040</v>
      </c>
      <c r="I194">
        <f t="shared" si="26"/>
        <v>-1.5</v>
      </c>
      <c r="J194" t="str">
        <f t="shared" si="27"/>
        <v>高値超、安値超</v>
      </c>
      <c r="K194" t="str">
        <f t="shared" si="28"/>
        <v/>
      </c>
      <c r="N194" s="2">
        <f t="shared" si="23"/>
        <v>2000</v>
      </c>
      <c r="O194" s="2" t="str">
        <f t="shared" si="29"/>
        <v/>
      </c>
      <c r="P194" s="2" t="str">
        <f t="shared" si="30"/>
        <v/>
      </c>
      <c r="Q194" s="2" t="str">
        <f t="shared" si="32"/>
        <v/>
      </c>
      <c r="R194" s="2" t="str">
        <f t="shared" si="31"/>
        <v/>
      </c>
      <c r="S194" s="2"/>
      <c r="T194" s="6">
        <f t="shared" si="24"/>
        <v>345800</v>
      </c>
      <c r="U194" s="4">
        <f>SUM(O194:$O$759)+T194</f>
        <v>530000.00000000047</v>
      </c>
      <c r="V194" s="4">
        <f>SUM(O194:$O$756)</f>
        <v>184200.00000000044</v>
      </c>
      <c r="W194" s="4">
        <f>SUM(R194:$S$759)</f>
        <v>91800</v>
      </c>
    </row>
    <row r="195" spans="1:23" x14ac:dyDescent="0.15">
      <c r="A195">
        <v>1</v>
      </c>
      <c r="B195" s="1">
        <v>42521</v>
      </c>
      <c r="C195">
        <v>172</v>
      </c>
      <c r="D195">
        <v>175</v>
      </c>
      <c r="E195">
        <v>171.2</v>
      </c>
      <c r="F195">
        <v>174.4</v>
      </c>
      <c r="G195">
        <v>143244200</v>
      </c>
      <c r="H195" s="2">
        <f t="shared" si="25"/>
        <v>24981788480</v>
      </c>
      <c r="I195">
        <f t="shared" si="26"/>
        <v>2.3000000000000114</v>
      </c>
      <c r="J195" t="str">
        <f t="shared" si="27"/>
        <v>高値超、安値超</v>
      </c>
      <c r="K195" t="str">
        <f t="shared" si="28"/>
        <v/>
      </c>
      <c r="N195" s="2">
        <f t="shared" si="23"/>
        <v>2000</v>
      </c>
      <c r="O195" s="2" t="str">
        <f t="shared" si="29"/>
        <v/>
      </c>
      <c r="P195" s="2" t="str">
        <f t="shared" si="30"/>
        <v/>
      </c>
      <c r="Q195" s="2" t="str">
        <f t="shared" si="32"/>
        <v/>
      </c>
      <c r="R195" s="2" t="str">
        <f t="shared" si="31"/>
        <v/>
      </c>
      <c r="S195" s="2"/>
      <c r="T195" s="6">
        <f t="shared" si="24"/>
        <v>348800</v>
      </c>
      <c r="U195" s="4">
        <f>SUM(O195:$O$759)+T195</f>
        <v>533000.00000000047</v>
      </c>
      <c r="V195" s="4">
        <f>SUM(O195:$O$756)</f>
        <v>184200.00000000044</v>
      </c>
      <c r="W195" s="4">
        <f>SUM(R195:$S$759)</f>
        <v>91800</v>
      </c>
    </row>
    <row r="196" spans="1:23" x14ac:dyDescent="0.15">
      <c r="A196">
        <v>1</v>
      </c>
      <c r="B196" s="1">
        <v>42520</v>
      </c>
      <c r="C196">
        <v>172.9</v>
      </c>
      <c r="D196">
        <v>172.9</v>
      </c>
      <c r="E196">
        <v>170.5</v>
      </c>
      <c r="F196">
        <v>172.1</v>
      </c>
      <c r="G196">
        <v>77200500</v>
      </c>
      <c r="H196" s="2">
        <f t="shared" si="25"/>
        <v>13286206050</v>
      </c>
      <c r="I196">
        <f t="shared" si="26"/>
        <v>0.79999999999998295</v>
      </c>
      <c r="J196" t="str">
        <f t="shared" si="27"/>
        <v>高値超、安値超</v>
      </c>
      <c r="K196" t="str">
        <f t="shared" si="28"/>
        <v/>
      </c>
      <c r="N196" s="2">
        <f t="shared" si="23"/>
        <v>2000</v>
      </c>
      <c r="O196" s="2" t="str">
        <f t="shared" si="29"/>
        <v/>
      </c>
      <c r="P196" s="2" t="str">
        <f t="shared" si="30"/>
        <v/>
      </c>
      <c r="Q196" s="2" t="str">
        <f t="shared" si="32"/>
        <v/>
      </c>
      <c r="R196" s="2" t="str">
        <f t="shared" si="31"/>
        <v/>
      </c>
      <c r="S196" s="2"/>
      <c r="T196" s="6">
        <f t="shared" si="24"/>
        <v>344200</v>
      </c>
      <c r="U196" s="4">
        <f>SUM(O196:$O$759)+T196</f>
        <v>528400.00000000047</v>
      </c>
      <c r="V196" s="4">
        <f>SUM(O196:$O$756)</f>
        <v>184200.00000000044</v>
      </c>
      <c r="W196" s="4">
        <f>SUM(R196:$S$759)</f>
        <v>91800</v>
      </c>
    </row>
    <row r="197" spans="1:23" x14ac:dyDescent="0.15">
      <c r="A197">
        <v>1</v>
      </c>
      <c r="B197" s="1">
        <v>42517</v>
      </c>
      <c r="C197">
        <v>170.2</v>
      </c>
      <c r="D197">
        <v>171.4</v>
      </c>
      <c r="E197">
        <v>169.4</v>
      </c>
      <c r="F197">
        <v>171.3</v>
      </c>
      <c r="G197">
        <v>89407400</v>
      </c>
      <c r="H197" s="2">
        <f t="shared" si="25"/>
        <v>15315487620.000002</v>
      </c>
      <c r="I197">
        <f t="shared" si="26"/>
        <v>1.9000000000000057</v>
      </c>
      <c r="J197" t="str">
        <f t="shared" si="27"/>
        <v/>
      </c>
      <c r="K197" t="str">
        <f t="shared" si="28"/>
        <v/>
      </c>
      <c r="N197" s="2">
        <f t="shared" si="23"/>
        <v>2000</v>
      </c>
      <c r="O197" s="2" t="str">
        <f t="shared" si="29"/>
        <v/>
      </c>
      <c r="P197" s="2" t="str">
        <f t="shared" si="30"/>
        <v/>
      </c>
      <c r="Q197" s="2" t="str">
        <f t="shared" si="32"/>
        <v/>
      </c>
      <c r="R197" s="2" t="str">
        <f t="shared" si="31"/>
        <v/>
      </c>
      <c r="S197" s="2"/>
      <c r="T197" s="6">
        <f t="shared" si="24"/>
        <v>342600</v>
      </c>
      <c r="U197" s="4">
        <f>SUM(O197:$O$759)+T197</f>
        <v>526800.00000000047</v>
      </c>
      <c r="V197" s="4">
        <f>SUM(O197:$O$756)</f>
        <v>184200.00000000044</v>
      </c>
      <c r="W197" s="4">
        <f>SUM(R197:$S$759)</f>
        <v>91800</v>
      </c>
    </row>
    <row r="198" spans="1:23" x14ac:dyDescent="0.15">
      <c r="A198">
        <v>1</v>
      </c>
      <c r="B198" s="1">
        <v>42516</v>
      </c>
      <c r="C198">
        <v>171.4</v>
      </c>
      <c r="D198">
        <v>171.6</v>
      </c>
      <c r="E198">
        <v>169.2</v>
      </c>
      <c r="F198">
        <v>169.4</v>
      </c>
      <c r="G198">
        <v>115734100</v>
      </c>
      <c r="H198" s="2">
        <f t="shared" si="25"/>
        <v>19605356540</v>
      </c>
      <c r="I198">
        <f t="shared" si="26"/>
        <v>-0.40000000000000568</v>
      </c>
      <c r="J198" t="str">
        <f t="shared" si="27"/>
        <v/>
      </c>
      <c r="K198" t="str">
        <f t="shared" si="28"/>
        <v/>
      </c>
      <c r="N198" s="2">
        <f t="shared" si="23"/>
        <v>2000</v>
      </c>
      <c r="O198" s="2" t="str">
        <f t="shared" si="29"/>
        <v/>
      </c>
      <c r="P198" s="2" t="str">
        <f t="shared" si="30"/>
        <v/>
      </c>
      <c r="Q198" s="2">
        <f t="shared" si="32"/>
        <v>336200</v>
      </c>
      <c r="R198" s="2">
        <f t="shared" si="31"/>
        <v>378</v>
      </c>
      <c r="S198" s="2"/>
      <c r="T198" s="6">
        <f t="shared" si="24"/>
        <v>338800</v>
      </c>
      <c r="U198" s="4">
        <f>SUM(O198:$O$759)+T198</f>
        <v>523000.00000000047</v>
      </c>
      <c r="V198" s="4">
        <f>SUM(O198:$O$756)</f>
        <v>184200.00000000044</v>
      </c>
      <c r="W198" s="4">
        <f>SUM(R198:$S$759)</f>
        <v>91800</v>
      </c>
    </row>
    <row r="199" spans="1:23" x14ac:dyDescent="0.15">
      <c r="A199">
        <v>1</v>
      </c>
      <c r="B199" s="1">
        <v>42515</v>
      </c>
      <c r="C199">
        <v>170.1</v>
      </c>
      <c r="D199">
        <v>171.2</v>
      </c>
      <c r="E199">
        <v>169.2</v>
      </c>
      <c r="F199">
        <v>169.8</v>
      </c>
      <c r="G199">
        <v>108451400</v>
      </c>
      <c r="H199" s="2">
        <f t="shared" si="25"/>
        <v>18415047720</v>
      </c>
      <c r="I199">
        <f t="shared" si="26"/>
        <v>1.7000000000000171</v>
      </c>
      <c r="J199" t="str">
        <f t="shared" si="27"/>
        <v>高値超、安値超</v>
      </c>
      <c r="K199" t="str">
        <f t="shared" si="28"/>
        <v/>
      </c>
      <c r="N199" s="2">
        <f t="shared" si="23"/>
        <v>2000</v>
      </c>
      <c r="O199" s="2" t="str">
        <f t="shared" si="29"/>
        <v/>
      </c>
      <c r="P199" s="2">
        <f t="shared" si="30"/>
        <v>336200</v>
      </c>
      <c r="Q199" s="2">
        <f t="shared" si="32"/>
        <v>336200</v>
      </c>
      <c r="R199" s="2">
        <f t="shared" si="31"/>
        <v>378</v>
      </c>
      <c r="S199" s="2"/>
      <c r="T199" s="6">
        <f t="shared" si="24"/>
        <v>339600</v>
      </c>
      <c r="U199" s="4">
        <f>SUM(O199:$O$759)+T199</f>
        <v>523800.00000000047</v>
      </c>
      <c r="V199" s="4">
        <f>SUM(O199:$O$756)</f>
        <v>184200.00000000044</v>
      </c>
      <c r="W199" s="4">
        <f>SUM(R199:$S$759)</f>
        <v>91422</v>
      </c>
    </row>
    <row r="200" spans="1:23" x14ac:dyDescent="0.15">
      <c r="A200">
        <v>1</v>
      </c>
      <c r="B200" s="1">
        <v>42514</v>
      </c>
      <c r="C200">
        <v>169.2</v>
      </c>
      <c r="D200">
        <v>169.4</v>
      </c>
      <c r="E200">
        <v>167.7</v>
      </c>
      <c r="F200">
        <v>168.1</v>
      </c>
      <c r="G200">
        <v>75582300</v>
      </c>
      <c r="H200" s="2">
        <f t="shared" si="25"/>
        <v>12705384630</v>
      </c>
      <c r="I200">
        <f t="shared" si="26"/>
        <v>-1.9000000000000057</v>
      </c>
      <c r="J200" t="str">
        <f t="shared" si="27"/>
        <v/>
      </c>
      <c r="K200">
        <f t="shared" si="28"/>
        <v>1.9000000000000057</v>
      </c>
      <c r="N200" s="2">
        <f t="shared" si="23"/>
        <v>2000</v>
      </c>
      <c r="O200" s="2">
        <f t="shared" si="29"/>
        <v>3800.0000000000114</v>
      </c>
      <c r="P200" s="2" t="str">
        <f t="shared" si="30"/>
        <v/>
      </c>
      <c r="Q200" s="2" t="str">
        <f t="shared" si="32"/>
        <v/>
      </c>
      <c r="R200" s="2" t="str">
        <f t="shared" si="31"/>
        <v/>
      </c>
      <c r="S200" s="2"/>
      <c r="T200" s="6">
        <f t="shared" si="24"/>
        <v>336200</v>
      </c>
      <c r="U200" s="4">
        <f>SUM(O200:$O$759)+T200</f>
        <v>520400.00000000047</v>
      </c>
      <c r="V200" s="4">
        <f>SUM(O200:$O$756)</f>
        <v>184200.00000000044</v>
      </c>
      <c r="W200" s="4">
        <f>SUM(R200:$S$759)</f>
        <v>91044</v>
      </c>
    </row>
    <row r="201" spans="1:23" x14ac:dyDescent="0.15">
      <c r="A201">
        <v>1</v>
      </c>
      <c r="B201" s="1">
        <v>42513</v>
      </c>
      <c r="C201">
        <v>170.1</v>
      </c>
      <c r="D201">
        <v>170.6</v>
      </c>
      <c r="E201">
        <v>167.1</v>
      </c>
      <c r="F201">
        <v>170</v>
      </c>
      <c r="G201">
        <v>119142700</v>
      </c>
      <c r="H201" s="2">
        <f t="shared" si="25"/>
        <v>20254259000</v>
      </c>
      <c r="I201">
        <f t="shared" si="26"/>
        <v>-0.80000000000001137</v>
      </c>
      <c r="J201" t="str">
        <f t="shared" si="27"/>
        <v>高値割、安値割</v>
      </c>
      <c r="K201" t="str">
        <f t="shared" si="28"/>
        <v/>
      </c>
      <c r="N201" s="2">
        <f t="shared" si="23"/>
        <v>2000</v>
      </c>
      <c r="O201" s="2" t="str">
        <f t="shared" si="29"/>
        <v/>
      </c>
      <c r="P201" s="2" t="str">
        <f t="shared" si="30"/>
        <v/>
      </c>
      <c r="Q201" s="2" t="str">
        <f t="shared" si="32"/>
        <v/>
      </c>
      <c r="R201" s="2" t="str">
        <f t="shared" si="31"/>
        <v/>
      </c>
      <c r="S201" s="2"/>
      <c r="T201" s="6">
        <f t="shared" si="24"/>
        <v>340000</v>
      </c>
      <c r="U201" s="4">
        <f>SUM(O201:$O$759)+T201</f>
        <v>520400.00000000047</v>
      </c>
      <c r="V201" s="4">
        <f>SUM(O201:$O$756)</f>
        <v>180400.00000000044</v>
      </c>
      <c r="W201" s="4">
        <f>SUM(R201:$S$759)</f>
        <v>91044</v>
      </c>
    </row>
    <row r="202" spans="1:23" x14ac:dyDescent="0.15">
      <c r="A202">
        <v>1</v>
      </c>
      <c r="B202" s="1">
        <v>42510</v>
      </c>
      <c r="C202">
        <v>169.6</v>
      </c>
      <c r="D202">
        <v>170.8</v>
      </c>
      <c r="E202">
        <v>168.5</v>
      </c>
      <c r="F202">
        <v>170.8</v>
      </c>
      <c r="G202">
        <v>124579100</v>
      </c>
      <c r="H202" s="2">
        <f t="shared" si="25"/>
        <v>21278110280</v>
      </c>
      <c r="I202">
        <f t="shared" si="26"/>
        <v>2.2000000000000171</v>
      </c>
      <c r="J202" t="str">
        <f t="shared" si="27"/>
        <v/>
      </c>
      <c r="K202" t="str">
        <f t="shared" si="28"/>
        <v/>
      </c>
      <c r="N202" s="2">
        <f t="shared" si="23"/>
        <v>2000</v>
      </c>
      <c r="O202" s="2" t="str">
        <f t="shared" si="29"/>
        <v/>
      </c>
      <c r="P202" s="2" t="str">
        <f t="shared" si="30"/>
        <v/>
      </c>
      <c r="Q202" s="2" t="str">
        <f t="shared" si="32"/>
        <v/>
      </c>
      <c r="R202" s="2" t="str">
        <f t="shared" si="31"/>
        <v/>
      </c>
      <c r="S202" s="2"/>
      <c r="T202" s="6">
        <f t="shared" si="24"/>
        <v>341600</v>
      </c>
      <c r="U202" s="4">
        <f>SUM(O202:$O$759)+T202</f>
        <v>522000.00000000047</v>
      </c>
      <c r="V202" s="4">
        <f>SUM(O202:$O$756)</f>
        <v>180400.00000000044</v>
      </c>
      <c r="W202" s="4">
        <f>SUM(R202:$S$759)</f>
        <v>91044</v>
      </c>
    </row>
    <row r="203" spans="1:23" x14ac:dyDescent="0.15">
      <c r="A203">
        <v>1</v>
      </c>
      <c r="B203" s="1">
        <v>42509</v>
      </c>
      <c r="C203">
        <v>172</v>
      </c>
      <c r="D203">
        <v>172.8</v>
      </c>
      <c r="E203">
        <v>167.7</v>
      </c>
      <c r="F203">
        <v>168.6</v>
      </c>
      <c r="G203">
        <v>169201300</v>
      </c>
      <c r="H203" s="2">
        <f t="shared" si="25"/>
        <v>28527339180</v>
      </c>
      <c r="I203">
        <f t="shared" si="26"/>
        <v>0</v>
      </c>
      <c r="J203" t="str">
        <f t="shared" si="27"/>
        <v>高値超、安値超</v>
      </c>
      <c r="K203" t="str">
        <f t="shared" si="28"/>
        <v/>
      </c>
      <c r="N203" s="2">
        <f t="shared" si="23"/>
        <v>2000</v>
      </c>
      <c r="O203" s="2" t="str">
        <f t="shared" si="29"/>
        <v/>
      </c>
      <c r="P203" s="2" t="str">
        <f t="shared" si="30"/>
        <v/>
      </c>
      <c r="Q203" s="2">
        <f t="shared" si="32"/>
        <v>328400</v>
      </c>
      <c r="R203" s="2">
        <f t="shared" si="31"/>
        <v>378</v>
      </c>
      <c r="S203" s="2"/>
      <c r="T203" s="6">
        <f t="shared" si="24"/>
        <v>337200</v>
      </c>
      <c r="U203" s="4">
        <f>SUM(O203:$O$759)+T203</f>
        <v>517600.00000000047</v>
      </c>
      <c r="V203" s="4">
        <f>SUM(O203:$O$756)</f>
        <v>180400.00000000044</v>
      </c>
      <c r="W203" s="4">
        <f>SUM(R203:$S$759)</f>
        <v>91044</v>
      </c>
    </row>
    <row r="204" spans="1:23" x14ac:dyDescent="0.15">
      <c r="A204">
        <v>1</v>
      </c>
      <c r="B204" s="1">
        <v>42508</v>
      </c>
      <c r="C204">
        <v>163.4</v>
      </c>
      <c r="D204">
        <v>169.9</v>
      </c>
      <c r="E204">
        <v>163.4</v>
      </c>
      <c r="F204">
        <v>168.6</v>
      </c>
      <c r="G204">
        <v>184886100</v>
      </c>
      <c r="H204" s="2">
        <f t="shared" si="25"/>
        <v>31171796460</v>
      </c>
      <c r="I204">
        <f t="shared" si="26"/>
        <v>4.4000000000000057</v>
      </c>
      <c r="J204" t="str">
        <f t="shared" si="27"/>
        <v>高値超、安値超</v>
      </c>
      <c r="K204" t="str">
        <f t="shared" si="28"/>
        <v/>
      </c>
      <c r="N204" s="2">
        <f t="shared" si="23"/>
        <v>2000</v>
      </c>
      <c r="O204" s="2" t="str">
        <f t="shared" si="29"/>
        <v/>
      </c>
      <c r="P204" s="2">
        <f t="shared" si="30"/>
        <v>328400</v>
      </c>
      <c r="Q204" s="2">
        <f t="shared" si="32"/>
        <v>328400</v>
      </c>
      <c r="R204" s="2">
        <f t="shared" si="31"/>
        <v>378</v>
      </c>
      <c r="S204" s="2"/>
      <c r="T204" s="6">
        <f t="shared" si="24"/>
        <v>337200</v>
      </c>
      <c r="U204" s="4">
        <f>SUM(O204:$O$759)+T204</f>
        <v>517600.00000000047</v>
      </c>
      <c r="V204" s="4">
        <f>SUM(O204:$O$756)</f>
        <v>180400.00000000044</v>
      </c>
      <c r="W204" s="4">
        <f>SUM(R204:$S$759)</f>
        <v>90666</v>
      </c>
    </row>
    <row r="205" spans="1:23" x14ac:dyDescent="0.15">
      <c r="A205">
        <v>1</v>
      </c>
      <c r="B205" s="1">
        <v>42507</v>
      </c>
      <c r="C205">
        <v>163.80000000000001</v>
      </c>
      <c r="D205">
        <v>165.5</v>
      </c>
      <c r="E205">
        <v>163.19999999999999</v>
      </c>
      <c r="F205">
        <v>164.2</v>
      </c>
      <c r="G205">
        <v>98274800</v>
      </c>
      <c r="H205" s="2">
        <f t="shared" si="25"/>
        <v>16136722159.999998</v>
      </c>
      <c r="I205">
        <f t="shared" si="26"/>
        <v>1.2999999999999829</v>
      </c>
      <c r="J205" t="str">
        <f t="shared" si="27"/>
        <v/>
      </c>
      <c r="K205">
        <f t="shared" si="28"/>
        <v>-1.2999999999999829</v>
      </c>
      <c r="N205" s="2">
        <f t="shared" si="23"/>
        <v>2000</v>
      </c>
      <c r="O205" s="2">
        <f t="shared" si="29"/>
        <v>-2599.9999999999659</v>
      </c>
      <c r="P205" s="2" t="str">
        <f t="shared" si="30"/>
        <v/>
      </c>
      <c r="Q205" s="2">
        <f t="shared" si="32"/>
        <v>328200</v>
      </c>
      <c r="R205" s="2">
        <f t="shared" si="31"/>
        <v>378</v>
      </c>
      <c r="S205" s="2"/>
      <c r="T205" s="6">
        <f t="shared" si="24"/>
        <v>328400</v>
      </c>
      <c r="U205" s="4">
        <f>SUM(O205:$O$759)+T205</f>
        <v>508800.00000000047</v>
      </c>
      <c r="V205" s="4">
        <f>SUM(O205:$O$756)</f>
        <v>180400.00000000044</v>
      </c>
      <c r="W205" s="4">
        <f>SUM(R205:$S$759)</f>
        <v>90288</v>
      </c>
    </row>
    <row r="206" spans="1:23" x14ac:dyDescent="0.15">
      <c r="A206">
        <v>1</v>
      </c>
      <c r="B206" s="1">
        <v>42506</v>
      </c>
      <c r="C206">
        <v>162.80000000000001</v>
      </c>
      <c r="D206">
        <v>166.2</v>
      </c>
      <c r="E206">
        <v>161.6</v>
      </c>
      <c r="F206">
        <v>162.9</v>
      </c>
      <c r="G206">
        <v>135067300</v>
      </c>
      <c r="H206" s="2">
        <f t="shared" si="25"/>
        <v>22002463170</v>
      </c>
      <c r="I206">
        <f t="shared" si="26"/>
        <v>-1.1999999999999886</v>
      </c>
      <c r="J206" t="str">
        <f t="shared" si="27"/>
        <v>高値割、安値割</v>
      </c>
      <c r="K206" t="str">
        <f t="shared" si="28"/>
        <v/>
      </c>
      <c r="N206" s="2">
        <f t="shared" si="23"/>
        <v>2000</v>
      </c>
      <c r="O206" s="2" t="str">
        <f t="shared" si="29"/>
        <v/>
      </c>
      <c r="P206" s="2">
        <f t="shared" si="30"/>
        <v>328200</v>
      </c>
      <c r="Q206" s="2">
        <f t="shared" si="32"/>
        <v>328200</v>
      </c>
      <c r="R206" s="2">
        <f t="shared" si="31"/>
        <v>378</v>
      </c>
      <c r="S206" s="2"/>
      <c r="T206" s="6">
        <f t="shared" si="24"/>
        <v>325800</v>
      </c>
      <c r="U206" s="4">
        <f>SUM(O206:$O$759)+T206</f>
        <v>508800.00000000041</v>
      </c>
      <c r="V206" s="4">
        <f>SUM(O206:$O$756)</f>
        <v>183000.00000000041</v>
      </c>
      <c r="W206" s="4">
        <f>SUM(R206:$S$759)</f>
        <v>89910</v>
      </c>
    </row>
    <row r="207" spans="1:23" x14ac:dyDescent="0.15">
      <c r="A207">
        <v>1</v>
      </c>
      <c r="B207" s="1">
        <v>42503</v>
      </c>
      <c r="C207">
        <v>167.6</v>
      </c>
      <c r="D207">
        <v>168.6</v>
      </c>
      <c r="E207">
        <v>163.80000000000001</v>
      </c>
      <c r="F207">
        <v>164.1</v>
      </c>
      <c r="G207">
        <v>126268900</v>
      </c>
      <c r="H207" s="2">
        <f t="shared" si="25"/>
        <v>20720726490</v>
      </c>
      <c r="I207">
        <f t="shared" si="26"/>
        <v>-2.9000000000000057</v>
      </c>
      <c r="J207" t="str">
        <f t="shared" si="27"/>
        <v>高値超、安値超</v>
      </c>
      <c r="K207">
        <f t="shared" si="28"/>
        <v>2.9000000000000057</v>
      </c>
      <c r="N207" s="2">
        <f t="shared" si="23"/>
        <v>2000</v>
      </c>
      <c r="O207" s="2">
        <f t="shared" si="29"/>
        <v>5800.0000000000109</v>
      </c>
      <c r="P207" s="2" t="str">
        <f t="shared" si="30"/>
        <v/>
      </c>
      <c r="Q207" s="2" t="str">
        <f t="shared" si="32"/>
        <v/>
      </c>
      <c r="R207" s="2" t="str">
        <f t="shared" si="31"/>
        <v/>
      </c>
      <c r="S207" s="2"/>
      <c r="T207" s="6">
        <f t="shared" si="24"/>
        <v>328200</v>
      </c>
      <c r="U207" s="4">
        <f>SUM(O207:$O$759)+T207</f>
        <v>511200.00000000041</v>
      </c>
      <c r="V207" s="4">
        <f>SUM(O207:$O$756)</f>
        <v>183000.00000000041</v>
      </c>
      <c r="W207" s="4">
        <f>SUM(R207:$S$759)</f>
        <v>89532</v>
      </c>
    </row>
    <row r="208" spans="1:23" x14ac:dyDescent="0.15">
      <c r="A208">
        <v>1</v>
      </c>
      <c r="B208" s="1">
        <v>42502</v>
      </c>
      <c r="C208">
        <v>164.5</v>
      </c>
      <c r="D208">
        <v>167.7</v>
      </c>
      <c r="E208">
        <v>163.4</v>
      </c>
      <c r="F208">
        <v>167</v>
      </c>
      <c r="G208">
        <v>112970800</v>
      </c>
      <c r="H208" s="2">
        <f t="shared" si="25"/>
        <v>18866123600</v>
      </c>
      <c r="I208">
        <f t="shared" si="26"/>
        <v>1.1999999999999886</v>
      </c>
      <c r="J208" t="str">
        <f t="shared" si="27"/>
        <v>高値割、安値割</v>
      </c>
      <c r="K208" t="str">
        <f t="shared" si="28"/>
        <v/>
      </c>
      <c r="N208" s="2">
        <f t="shared" si="23"/>
        <v>2000</v>
      </c>
      <c r="O208" s="2" t="str">
        <f t="shared" si="29"/>
        <v/>
      </c>
      <c r="P208" s="2" t="str">
        <f t="shared" si="30"/>
        <v/>
      </c>
      <c r="Q208" s="2" t="str">
        <f t="shared" si="32"/>
        <v/>
      </c>
      <c r="R208" s="2" t="str">
        <f t="shared" si="31"/>
        <v/>
      </c>
      <c r="S208" s="2"/>
      <c r="T208" s="6">
        <f t="shared" si="24"/>
        <v>334000</v>
      </c>
      <c r="U208" s="4">
        <f>SUM(O208:$O$759)+T208</f>
        <v>511200.00000000041</v>
      </c>
      <c r="V208" s="4">
        <f>SUM(O208:$O$756)</f>
        <v>177200.00000000041</v>
      </c>
      <c r="W208" s="4">
        <f>SUM(R208:$S$759)</f>
        <v>89532</v>
      </c>
    </row>
    <row r="209" spans="1:23" x14ac:dyDescent="0.15">
      <c r="A209">
        <v>1</v>
      </c>
      <c r="B209" s="1">
        <v>42501</v>
      </c>
      <c r="C209">
        <v>167.9</v>
      </c>
      <c r="D209">
        <v>169.3</v>
      </c>
      <c r="E209">
        <v>164.9</v>
      </c>
      <c r="F209">
        <v>165.8</v>
      </c>
      <c r="G209">
        <v>143195300</v>
      </c>
      <c r="H209" s="2">
        <f t="shared" si="25"/>
        <v>23741780740</v>
      </c>
      <c r="I209">
        <f t="shared" si="26"/>
        <v>0</v>
      </c>
      <c r="J209" t="str">
        <f t="shared" si="27"/>
        <v>高値超、安値超</v>
      </c>
      <c r="K209" t="str">
        <f t="shared" si="28"/>
        <v/>
      </c>
      <c r="N209" s="2">
        <f t="shared" si="23"/>
        <v>2000</v>
      </c>
      <c r="O209" s="2" t="str">
        <f t="shared" si="29"/>
        <v/>
      </c>
      <c r="P209" s="2" t="str">
        <f t="shared" si="30"/>
        <v/>
      </c>
      <c r="Q209" s="2">
        <f t="shared" si="32"/>
        <v>322400</v>
      </c>
      <c r="R209" s="2">
        <f t="shared" si="31"/>
        <v>378</v>
      </c>
      <c r="S209" s="2"/>
      <c r="T209" s="6">
        <f t="shared" si="24"/>
        <v>331600</v>
      </c>
      <c r="U209" s="4">
        <f>SUM(O209:$O$759)+T209</f>
        <v>508800.00000000041</v>
      </c>
      <c r="V209" s="4">
        <f>SUM(O209:$O$756)</f>
        <v>177200.00000000041</v>
      </c>
      <c r="W209" s="4">
        <f>SUM(R209:$S$759)</f>
        <v>89532</v>
      </c>
    </row>
    <row r="210" spans="1:23" x14ac:dyDescent="0.15">
      <c r="A210">
        <v>1</v>
      </c>
      <c r="B210" s="1">
        <v>42500</v>
      </c>
      <c r="C210">
        <v>162.5</v>
      </c>
      <c r="D210">
        <v>165.9</v>
      </c>
      <c r="E210">
        <v>159.9</v>
      </c>
      <c r="F210">
        <v>165.8</v>
      </c>
      <c r="G210">
        <v>173667700</v>
      </c>
      <c r="H210" s="2">
        <f t="shared" si="25"/>
        <v>28794104660.000004</v>
      </c>
      <c r="I210">
        <f t="shared" si="26"/>
        <v>4.6000000000000227</v>
      </c>
      <c r="J210" t="str">
        <f t="shared" si="27"/>
        <v/>
      </c>
      <c r="K210" t="str">
        <f t="shared" si="28"/>
        <v/>
      </c>
      <c r="N210" s="2">
        <f t="shared" si="23"/>
        <v>2000</v>
      </c>
      <c r="O210" s="2" t="str">
        <f t="shared" si="29"/>
        <v/>
      </c>
      <c r="P210" s="2">
        <f t="shared" si="30"/>
        <v>322400</v>
      </c>
      <c r="Q210" s="2" t="str">
        <f t="shared" si="32"/>
        <v/>
      </c>
      <c r="R210" s="2" t="str">
        <f t="shared" si="31"/>
        <v/>
      </c>
      <c r="S210" s="2"/>
      <c r="T210" s="6">
        <f t="shared" si="24"/>
        <v>331600</v>
      </c>
      <c r="U210" s="4">
        <f>SUM(O210:$O$759)+T210</f>
        <v>508800.00000000041</v>
      </c>
      <c r="V210" s="4">
        <f>SUM(O210:$O$756)</f>
        <v>177200.00000000041</v>
      </c>
      <c r="W210" s="4">
        <f>SUM(R210:$S$759)</f>
        <v>89154</v>
      </c>
    </row>
    <row r="211" spans="1:23" x14ac:dyDescent="0.15">
      <c r="A211">
        <v>1</v>
      </c>
      <c r="B211" s="1">
        <v>42499</v>
      </c>
      <c r="C211">
        <v>161.5</v>
      </c>
      <c r="D211">
        <v>163.19999999999999</v>
      </c>
      <c r="E211">
        <v>160.69999999999999</v>
      </c>
      <c r="F211">
        <v>161.19999999999999</v>
      </c>
      <c r="G211">
        <v>108521600</v>
      </c>
      <c r="H211" s="2">
        <f t="shared" si="25"/>
        <v>17493681920</v>
      </c>
      <c r="I211">
        <f t="shared" si="26"/>
        <v>0.59999999999999432</v>
      </c>
      <c r="J211" t="str">
        <f t="shared" si="27"/>
        <v/>
      </c>
      <c r="K211">
        <f t="shared" si="28"/>
        <v>-0.59999999999999432</v>
      </c>
      <c r="N211" s="2">
        <f t="shared" si="23"/>
        <v>2000</v>
      </c>
      <c r="O211" s="2">
        <f t="shared" si="29"/>
        <v>-1199.9999999999886</v>
      </c>
      <c r="P211" s="2">
        <f t="shared" si="30"/>
        <v>321200</v>
      </c>
      <c r="Q211" s="2">
        <f t="shared" si="32"/>
        <v>321200</v>
      </c>
      <c r="R211" s="2">
        <f t="shared" si="31"/>
        <v>378</v>
      </c>
      <c r="S211" s="2"/>
      <c r="T211" s="6">
        <f t="shared" si="24"/>
        <v>322400</v>
      </c>
      <c r="U211" s="4">
        <f>SUM(O211:$O$759)+T211</f>
        <v>499600.00000000041</v>
      </c>
      <c r="V211" s="4">
        <f>SUM(O211:$O$756)</f>
        <v>177200.00000000041</v>
      </c>
      <c r="W211" s="4">
        <f>SUM(R211:$S$759)</f>
        <v>89154</v>
      </c>
    </row>
    <row r="212" spans="1:23" x14ac:dyDescent="0.15">
      <c r="A212">
        <v>1</v>
      </c>
      <c r="B212" s="1">
        <v>42496</v>
      </c>
      <c r="C212">
        <v>163</v>
      </c>
      <c r="D212">
        <v>163.4</v>
      </c>
      <c r="E212">
        <v>159.6</v>
      </c>
      <c r="F212">
        <v>160.6</v>
      </c>
      <c r="G212">
        <v>136306300</v>
      </c>
      <c r="H212" s="2">
        <f t="shared" si="25"/>
        <v>21890791780</v>
      </c>
      <c r="I212">
        <f t="shared" si="26"/>
        <v>-2.2000000000000171</v>
      </c>
      <c r="J212" t="str">
        <f t="shared" si="27"/>
        <v>高値割、安値割</v>
      </c>
      <c r="K212">
        <f t="shared" si="28"/>
        <v>2.2000000000000171</v>
      </c>
      <c r="N212" s="2">
        <f t="shared" si="23"/>
        <v>2000</v>
      </c>
      <c r="O212" s="2">
        <f t="shared" si="29"/>
        <v>4400.0000000000346</v>
      </c>
      <c r="P212" s="2" t="str">
        <f t="shared" si="30"/>
        <v/>
      </c>
      <c r="Q212" s="2" t="str">
        <f t="shared" si="32"/>
        <v/>
      </c>
      <c r="R212" s="2" t="str">
        <f t="shared" si="31"/>
        <v/>
      </c>
      <c r="S212" s="2"/>
      <c r="T212" s="6">
        <f t="shared" si="24"/>
        <v>321200</v>
      </c>
      <c r="U212" s="4">
        <f>SUM(O212:$O$759)+T212</f>
        <v>499600.00000000041</v>
      </c>
      <c r="V212" s="4">
        <f>SUM(O212:$O$756)</f>
        <v>178400.00000000041</v>
      </c>
      <c r="W212" s="4">
        <f>SUM(R212:$S$759)</f>
        <v>88776</v>
      </c>
    </row>
    <row r="213" spans="1:23" x14ac:dyDescent="0.15">
      <c r="A213">
        <v>1</v>
      </c>
      <c r="B213" s="1">
        <v>42492</v>
      </c>
      <c r="C213">
        <v>160</v>
      </c>
      <c r="D213">
        <v>163.6</v>
      </c>
      <c r="E213">
        <v>159.80000000000001</v>
      </c>
      <c r="F213">
        <v>162.80000000000001</v>
      </c>
      <c r="G213">
        <v>204481300</v>
      </c>
      <c r="H213" s="2">
        <f t="shared" si="25"/>
        <v>33289555640.000004</v>
      </c>
      <c r="I213">
        <f t="shared" si="26"/>
        <v>-5</v>
      </c>
      <c r="J213" t="str">
        <f t="shared" si="27"/>
        <v>高値割、安値割</v>
      </c>
      <c r="K213" t="str">
        <f t="shared" si="28"/>
        <v/>
      </c>
      <c r="N213" s="2">
        <f t="shared" si="23"/>
        <v>2000</v>
      </c>
      <c r="O213" s="2" t="str">
        <f t="shared" si="29"/>
        <v/>
      </c>
      <c r="P213" s="2" t="str">
        <f t="shared" si="30"/>
        <v/>
      </c>
      <c r="Q213" s="2">
        <f t="shared" si="32"/>
        <v>358800</v>
      </c>
      <c r="R213" s="2">
        <f t="shared" si="31"/>
        <v>378</v>
      </c>
      <c r="S213" s="2"/>
      <c r="T213" s="6">
        <f t="shared" si="24"/>
        <v>325600</v>
      </c>
      <c r="U213" s="4">
        <f>SUM(O213:$O$759)+T213</f>
        <v>499600.00000000035</v>
      </c>
      <c r="V213" s="4">
        <f>SUM(O213:$O$756)</f>
        <v>174000.00000000038</v>
      </c>
      <c r="W213" s="4">
        <f>SUM(R213:$S$759)</f>
        <v>88776</v>
      </c>
    </row>
    <row r="214" spans="1:23" x14ac:dyDescent="0.15">
      <c r="A214">
        <v>1</v>
      </c>
      <c r="B214" s="1">
        <v>42488</v>
      </c>
      <c r="C214">
        <v>180.6</v>
      </c>
      <c r="D214">
        <v>182.7</v>
      </c>
      <c r="E214">
        <v>167.1</v>
      </c>
      <c r="F214">
        <v>167.8</v>
      </c>
      <c r="G214">
        <v>310502600</v>
      </c>
      <c r="H214" s="2">
        <f t="shared" si="25"/>
        <v>52102336280</v>
      </c>
      <c r="I214">
        <f t="shared" si="26"/>
        <v>-11.599999999999994</v>
      </c>
      <c r="J214" t="str">
        <f t="shared" si="27"/>
        <v/>
      </c>
      <c r="K214" t="str">
        <f t="shared" si="28"/>
        <v/>
      </c>
      <c r="N214" s="2">
        <f t="shared" si="23"/>
        <v>2000</v>
      </c>
      <c r="O214" s="2" t="str">
        <f t="shared" si="29"/>
        <v/>
      </c>
      <c r="P214" s="2">
        <f t="shared" si="30"/>
        <v>358800</v>
      </c>
      <c r="Q214" s="2">
        <f t="shared" si="32"/>
        <v>358800</v>
      </c>
      <c r="R214" s="2">
        <f t="shared" si="31"/>
        <v>378</v>
      </c>
      <c r="S214" s="2"/>
      <c r="T214" s="6">
        <f t="shared" si="24"/>
        <v>335600</v>
      </c>
      <c r="U214" s="4">
        <f>SUM(O214:$O$759)+T214</f>
        <v>509600.00000000035</v>
      </c>
      <c r="V214" s="4">
        <f>SUM(O214:$O$756)</f>
        <v>174000.00000000038</v>
      </c>
      <c r="W214" s="4">
        <f>SUM(R214:$S$759)</f>
        <v>88398</v>
      </c>
    </row>
    <row r="215" spans="1:23" x14ac:dyDescent="0.15">
      <c r="A215">
        <v>1</v>
      </c>
      <c r="B215" s="1">
        <v>42487</v>
      </c>
      <c r="C215">
        <v>178.2</v>
      </c>
      <c r="D215">
        <v>180.6</v>
      </c>
      <c r="E215">
        <v>176.8</v>
      </c>
      <c r="F215">
        <v>179.4</v>
      </c>
      <c r="G215">
        <v>122845700</v>
      </c>
      <c r="H215" s="2">
        <f t="shared" si="25"/>
        <v>22038518580</v>
      </c>
      <c r="I215">
        <f t="shared" si="26"/>
        <v>0.40000000000000568</v>
      </c>
      <c r="J215" t="str">
        <f t="shared" si="27"/>
        <v/>
      </c>
      <c r="K215">
        <f t="shared" si="28"/>
        <v>-0.40000000000000568</v>
      </c>
      <c r="N215" s="2">
        <f t="shared" si="23"/>
        <v>2000</v>
      </c>
      <c r="O215" s="2">
        <f t="shared" si="29"/>
        <v>-800.00000000001137</v>
      </c>
      <c r="P215" s="2" t="str">
        <f t="shared" si="30"/>
        <v/>
      </c>
      <c r="Q215" s="2" t="str">
        <f t="shared" si="32"/>
        <v/>
      </c>
      <c r="R215" s="2" t="str">
        <f t="shared" si="31"/>
        <v/>
      </c>
      <c r="S215" s="2"/>
      <c r="T215" s="6">
        <f t="shared" si="24"/>
        <v>358800</v>
      </c>
      <c r="U215" s="4">
        <f>SUM(O215:$O$759)+T215</f>
        <v>532800.00000000035</v>
      </c>
      <c r="V215" s="4">
        <f>SUM(O215:$O$756)</f>
        <v>174000.00000000038</v>
      </c>
      <c r="W215" s="4">
        <f>SUM(R215:$S$759)</f>
        <v>88020</v>
      </c>
    </row>
    <row r="216" spans="1:23" x14ac:dyDescent="0.15">
      <c r="A216">
        <v>1</v>
      </c>
      <c r="B216" s="1">
        <v>42486</v>
      </c>
      <c r="C216">
        <v>180.3</v>
      </c>
      <c r="D216">
        <v>180.7</v>
      </c>
      <c r="E216">
        <v>174.5</v>
      </c>
      <c r="F216">
        <v>179</v>
      </c>
      <c r="G216">
        <v>212499200</v>
      </c>
      <c r="H216" s="2">
        <f t="shared" si="25"/>
        <v>38037356800</v>
      </c>
      <c r="I216">
        <f t="shared" si="26"/>
        <v>-3.8000000000000114</v>
      </c>
      <c r="J216" t="str">
        <f t="shared" si="27"/>
        <v>高値割、安値割</v>
      </c>
      <c r="K216" t="str">
        <f t="shared" si="28"/>
        <v/>
      </c>
      <c r="N216" s="2">
        <f t="shared" si="23"/>
        <v>2000</v>
      </c>
      <c r="O216" s="2" t="str">
        <f t="shared" si="29"/>
        <v/>
      </c>
      <c r="P216" s="2" t="str">
        <f t="shared" si="30"/>
        <v/>
      </c>
      <c r="Q216" s="2" t="str">
        <f t="shared" si="32"/>
        <v/>
      </c>
      <c r="R216" s="2" t="str">
        <f t="shared" si="31"/>
        <v/>
      </c>
      <c r="S216" s="2"/>
      <c r="T216" s="6">
        <f t="shared" si="24"/>
        <v>358000</v>
      </c>
      <c r="U216" s="4">
        <f>SUM(O216:$O$759)+T216</f>
        <v>532800.00000000035</v>
      </c>
      <c r="V216" s="4">
        <f>SUM(O216:$O$756)</f>
        <v>174800.00000000038</v>
      </c>
      <c r="W216" s="4">
        <f>SUM(R216:$S$759)</f>
        <v>88020</v>
      </c>
    </row>
    <row r="217" spans="1:23" x14ac:dyDescent="0.15">
      <c r="A217">
        <v>1</v>
      </c>
      <c r="B217" s="1">
        <v>42485</v>
      </c>
      <c r="C217">
        <v>184</v>
      </c>
      <c r="D217">
        <v>184.3</v>
      </c>
      <c r="E217">
        <v>179.5</v>
      </c>
      <c r="F217">
        <v>182.8</v>
      </c>
      <c r="G217">
        <v>247041900</v>
      </c>
      <c r="H217" s="2">
        <f t="shared" si="25"/>
        <v>45159259320</v>
      </c>
      <c r="I217">
        <f t="shared" si="26"/>
        <v>1.5</v>
      </c>
      <c r="J217" t="str">
        <f t="shared" si="27"/>
        <v/>
      </c>
      <c r="K217" t="str">
        <f t="shared" si="28"/>
        <v/>
      </c>
      <c r="N217" s="2">
        <f t="shared" si="23"/>
        <v>2000</v>
      </c>
      <c r="O217" s="2" t="str">
        <f t="shared" si="29"/>
        <v/>
      </c>
      <c r="P217" s="2" t="str">
        <f t="shared" si="30"/>
        <v/>
      </c>
      <c r="Q217" s="2" t="str">
        <f t="shared" si="32"/>
        <v/>
      </c>
      <c r="R217" s="2" t="str">
        <f t="shared" si="31"/>
        <v/>
      </c>
      <c r="S217" s="2"/>
      <c r="T217" s="6">
        <f t="shared" si="24"/>
        <v>365600</v>
      </c>
      <c r="U217" s="4">
        <f>SUM(O217:$O$759)+T217</f>
        <v>540400.00000000035</v>
      </c>
      <c r="V217" s="4">
        <f>SUM(O217:$O$756)</f>
        <v>174800.00000000038</v>
      </c>
      <c r="W217" s="4">
        <f>SUM(R217:$S$759)</f>
        <v>88020</v>
      </c>
    </row>
    <row r="218" spans="1:23" x14ac:dyDescent="0.15">
      <c r="A218">
        <v>1</v>
      </c>
      <c r="B218" s="1">
        <v>42482</v>
      </c>
      <c r="C218">
        <v>171</v>
      </c>
      <c r="D218">
        <v>185.7</v>
      </c>
      <c r="E218">
        <v>171</v>
      </c>
      <c r="F218">
        <v>181.3</v>
      </c>
      <c r="G218">
        <v>459466300</v>
      </c>
      <c r="H218" s="2">
        <f t="shared" si="25"/>
        <v>83301240190</v>
      </c>
      <c r="I218">
        <f t="shared" si="26"/>
        <v>8.1000000000000227</v>
      </c>
      <c r="J218" t="str">
        <f t="shared" si="27"/>
        <v>高値超、安値超</v>
      </c>
      <c r="K218" t="str">
        <f t="shared" si="28"/>
        <v/>
      </c>
      <c r="N218" s="2">
        <f t="shared" ref="N218:N281" si="33">$B$3</f>
        <v>2000</v>
      </c>
      <c r="O218" s="2" t="str">
        <f t="shared" si="29"/>
        <v/>
      </c>
      <c r="P218" s="2" t="str">
        <f t="shared" si="30"/>
        <v/>
      </c>
      <c r="Q218" s="2" t="str">
        <f t="shared" si="32"/>
        <v/>
      </c>
      <c r="R218" s="2" t="str">
        <f t="shared" si="31"/>
        <v/>
      </c>
      <c r="S218" s="2"/>
      <c r="T218" s="6">
        <f t="shared" ref="T218:T281" si="34">+F218*$B$3</f>
        <v>362600</v>
      </c>
      <c r="U218" s="4">
        <f>SUM(O218:$O$759)+T218</f>
        <v>537400.00000000035</v>
      </c>
      <c r="V218" s="4">
        <f>SUM(O218:$O$756)</f>
        <v>174800.00000000038</v>
      </c>
      <c r="W218" s="4">
        <f>SUM(R218:$S$759)</f>
        <v>88020</v>
      </c>
    </row>
    <row r="219" spans="1:23" x14ac:dyDescent="0.15">
      <c r="A219">
        <v>1</v>
      </c>
      <c r="B219" s="1">
        <v>42481</v>
      </c>
      <c r="C219">
        <v>174.9</v>
      </c>
      <c r="D219">
        <v>175.3</v>
      </c>
      <c r="E219">
        <v>170.2</v>
      </c>
      <c r="F219">
        <v>173.2</v>
      </c>
      <c r="G219">
        <v>178546500</v>
      </c>
      <c r="H219" s="2">
        <f t="shared" ref="H219:H282" si="35">+F219*G219</f>
        <v>30924253799.999996</v>
      </c>
      <c r="I219">
        <f t="shared" ref="I219:I282" si="36">+F219-F220</f>
        <v>2.0999999999999943</v>
      </c>
      <c r="J219" t="str">
        <f t="shared" ref="J219:J282" si="37">IF(AND(D219&lt;D220,E219&lt;E220,AVERAGE(H219:H228)&gt;50000000),"高値割、安値割",IF(AND(D219&gt;D220,E219&gt;E220,AVERAGE(H219:H228)&gt;50000000),"高値超、安値超",""))</f>
        <v/>
      </c>
      <c r="K219" t="str">
        <f t="shared" ref="K219:K282" si="38">IF(J220="高値割、安値割",F220-F219,"")</f>
        <v/>
      </c>
      <c r="N219" s="2">
        <f t="shared" si="33"/>
        <v>2000</v>
      </c>
      <c r="O219" s="2" t="str">
        <f t="shared" ref="O219:O282" si="39">IF(K219&lt;&gt;"",K219*N219,"")</f>
        <v/>
      </c>
      <c r="P219" s="2" t="str">
        <f t="shared" ref="P219:P282" si="40">IF(K220&lt;&gt;"",F220*N219,"")</f>
        <v/>
      </c>
      <c r="Q219" s="2">
        <f t="shared" si="32"/>
        <v>342400</v>
      </c>
      <c r="R219" s="2">
        <f t="shared" si="31"/>
        <v>378</v>
      </c>
      <c r="S219" s="2"/>
      <c r="T219" s="6">
        <f t="shared" si="34"/>
        <v>346400</v>
      </c>
      <c r="U219" s="4">
        <f>SUM(O219:$O$759)+T219</f>
        <v>521200.00000000035</v>
      </c>
      <c r="V219" s="4">
        <f>SUM(O219:$O$756)</f>
        <v>174800.00000000038</v>
      </c>
      <c r="W219" s="4">
        <f>SUM(R219:$S$759)</f>
        <v>88020</v>
      </c>
    </row>
    <row r="220" spans="1:23" x14ac:dyDescent="0.15">
      <c r="A220">
        <v>1</v>
      </c>
      <c r="B220" s="1">
        <v>42480</v>
      </c>
      <c r="C220">
        <v>173.2</v>
      </c>
      <c r="D220">
        <v>174.4</v>
      </c>
      <c r="E220">
        <v>170.5</v>
      </c>
      <c r="F220">
        <v>171.1</v>
      </c>
      <c r="G220">
        <v>149591500</v>
      </c>
      <c r="H220" s="2">
        <f t="shared" si="35"/>
        <v>25595105650</v>
      </c>
      <c r="I220">
        <f t="shared" si="36"/>
        <v>-9.9999999999994316E-2</v>
      </c>
      <c r="J220" t="str">
        <f t="shared" si="37"/>
        <v>高値超、安値超</v>
      </c>
      <c r="K220" t="str">
        <f t="shared" si="38"/>
        <v/>
      </c>
      <c r="N220" s="2">
        <f t="shared" si="33"/>
        <v>2000</v>
      </c>
      <c r="O220" s="2" t="str">
        <f t="shared" si="39"/>
        <v/>
      </c>
      <c r="P220" s="2">
        <f t="shared" si="40"/>
        <v>342400</v>
      </c>
      <c r="Q220" s="2" t="str">
        <f t="shared" si="32"/>
        <v/>
      </c>
      <c r="R220" s="2" t="str">
        <f t="shared" si="31"/>
        <v/>
      </c>
      <c r="S220" s="2"/>
      <c r="T220" s="6">
        <f t="shared" si="34"/>
        <v>342200</v>
      </c>
      <c r="U220" s="4">
        <f>SUM(O220:$O$759)+T220</f>
        <v>517000.00000000035</v>
      </c>
      <c r="V220" s="4">
        <f>SUM(O220:$O$756)</f>
        <v>174800.00000000038</v>
      </c>
      <c r="W220" s="4">
        <f>SUM(R220:$S$759)</f>
        <v>87642</v>
      </c>
    </row>
    <row r="221" spans="1:23" x14ac:dyDescent="0.15">
      <c r="A221">
        <v>1</v>
      </c>
      <c r="B221" s="1">
        <v>42479</v>
      </c>
      <c r="C221">
        <v>165.9</v>
      </c>
      <c r="D221">
        <v>172.7</v>
      </c>
      <c r="E221">
        <v>165.3</v>
      </c>
      <c r="F221">
        <v>171.2</v>
      </c>
      <c r="G221">
        <v>204950500</v>
      </c>
      <c r="H221" s="2">
        <f t="shared" si="35"/>
        <v>35087525600</v>
      </c>
      <c r="I221">
        <f t="shared" si="36"/>
        <v>10.299999999999983</v>
      </c>
      <c r="J221" t="str">
        <f t="shared" si="37"/>
        <v>高値超、安値超</v>
      </c>
      <c r="K221">
        <f t="shared" si="38"/>
        <v>-10.299999999999983</v>
      </c>
      <c r="N221" s="2">
        <f t="shared" si="33"/>
        <v>2000</v>
      </c>
      <c r="O221" s="2">
        <f t="shared" si="39"/>
        <v>-20599.999999999967</v>
      </c>
      <c r="P221" s="2">
        <f t="shared" si="40"/>
        <v>321800</v>
      </c>
      <c r="Q221" s="2">
        <f t="shared" si="32"/>
        <v>321800</v>
      </c>
      <c r="R221" s="2">
        <f t="shared" si="31"/>
        <v>378</v>
      </c>
      <c r="S221" s="2"/>
      <c r="T221" s="6">
        <f t="shared" si="34"/>
        <v>342400</v>
      </c>
      <c r="U221" s="4">
        <f>SUM(O221:$O$759)+T221</f>
        <v>517200.00000000035</v>
      </c>
      <c r="V221" s="4">
        <f>SUM(O221:$O$756)</f>
        <v>174800.00000000038</v>
      </c>
      <c r="W221" s="4">
        <f>SUM(R221:$S$759)</f>
        <v>87642</v>
      </c>
    </row>
    <row r="222" spans="1:23" x14ac:dyDescent="0.15">
      <c r="A222">
        <v>1</v>
      </c>
      <c r="B222" s="1">
        <v>42478</v>
      </c>
      <c r="C222">
        <v>159.69999999999999</v>
      </c>
      <c r="D222">
        <v>163.69999999999999</v>
      </c>
      <c r="E222">
        <v>159.69999999999999</v>
      </c>
      <c r="F222">
        <v>160.9</v>
      </c>
      <c r="G222">
        <v>154716900</v>
      </c>
      <c r="H222" s="2">
        <f t="shared" si="35"/>
        <v>24893949210</v>
      </c>
      <c r="I222">
        <f t="shared" si="36"/>
        <v>-6</v>
      </c>
      <c r="J222" t="str">
        <f t="shared" si="37"/>
        <v>高値割、安値割</v>
      </c>
      <c r="K222">
        <f t="shared" si="38"/>
        <v>6</v>
      </c>
      <c r="N222" s="2">
        <f t="shared" si="33"/>
        <v>2000</v>
      </c>
      <c r="O222" s="2">
        <f t="shared" si="39"/>
        <v>12000</v>
      </c>
      <c r="P222" s="2" t="str">
        <f t="shared" si="40"/>
        <v/>
      </c>
      <c r="Q222" s="2" t="str">
        <f t="shared" si="32"/>
        <v/>
      </c>
      <c r="R222" s="2" t="str">
        <f t="shared" si="31"/>
        <v/>
      </c>
      <c r="S222" s="2"/>
      <c r="T222" s="6">
        <f t="shared" si="34"/>
        <v>321800</v>
      </c>
      <c r="U222" s="4">
        <f>SUM(O222:$O$759)+T222</f>
        <v>517200.00000000035</v>
      </c>
      <c r="V222" s="4">
        <f>SUM(O222:$O$756)</f>
        <v>195400.00000000035</v>
      </c>
      <c r="W222" s="4">
        <f>SUM(R222:$S$759)</f>
        <v>87264</v>
      </c>
    </row>
    <row r="223" spans="1:23" x14ac:dyDescent="0.15">
      <c r="A223">
        <v>1</v>
      </c>
      <c r="B223" s="1">
        <v>42475</v>
      </c>
      <c r="C223">
        <v>167.9</v>
      </c>
      <c r="D223">
        <v>169.7</v>
      </c>
      <c r="E223">
        <v>166.3</v>
      </c>
      <c r="F223">
        <v>166.9</v>
      </c>
      <c r="G223">
        <v>149299400</v>
      </c>
      <c r="H223" s="2">
        <f t="shared" si="35"/>
        <v>24918069860</v>
      </c>
      <c r="I223">
        <f t="shared" si="36"/>
        <v>-4.4000000000000057</v>
      </c>
      <c r="J223" t="str">
        <f t="shared" si="37"/>
        <v>高値割、安値割</v>
      </c>
      <c r="K223" t="str">
        <f t="shared" si="38"/>
        <v/>
      </c>
      <c r="N223" s="2">
        <f t="shared" si="33"/>
        <v>2000</v>
      </c>
      <c r="O223" s="2" t="str">
        <f t="shared" si="39"/>
        <v/>
      </c>
      <c r="P223" s="2" t="str">
        <f t="shared" si="40"/>
        <v/>
      </c>
      <c r="Q223" s="2" t="str">
        <f t="shared" si="32"/>
        <v/>
      </c>
      <c r="R223" s="2" t="str">
        <f t="shared" si="31"/>
        <v/>
      </c>
      <c r="S223" s="2"/>
      <c r="T223" s="6">
        <f t="shared" si="34"/>
        <v>333800</v>
      </c>
      <c r="U223" s="4">
        <f>SUM(O223:$O$759)+T223</f>
        <v>517200.00000000035</v>
      </c>
      <c r="V223" s="4">
        <f>SUM(O223:$O$756)</f>
        <v>183400.00000000032</v>
      </c>
      <c r="W223" s="4">
        <f>SUM(R223:$S$759)</f>
        <v>87264</v>
      </c>
    </row>
    <row r="224" spans="1:23" x14ac:dyDescent="0.15">
      <c r="A224">
        <v>1</v>
      </c>
      <c r="B224" s="1">
        <v>42474</v>
      </c>
      <c r="C224">
        <v>171.3</v>
      </c>
      <c r="D224">
        <v>173</v>
      </c>
      <c r="E224">
        <v>169.3</v>
      </c>
      <c r="F224">
        <v>171.3</v>
      </c>
      <c r="G224">
        <v>173019200</v>
      </c>
      <c r="H224" s="2">
        <f t="shared" si="35"/>
        <v>29638188960.000004</v>
      </c>
      <c r="I224">
        <f t="shared" si="36"/>
        <v>4.8000000000000114</v>
      </c>
      <c r="J224" t="str">
        <f t="shared" si="37"/>
        <v>高値超、安値超</v>
      </c>
      <c r="K224" t="str">
        <f t="shared" si="38"/>
        <v/>
      </c>
      <c r="N224" s="2">
        <f t="shared" si="33"/>
        <v>2000</v>
      </c>
      <c r="O224" s="2" t="str">
        <f t="shared" si="39"/>
        <v/>
      </c>
      <c r="P224" s="2" t="str">
        <f t="shared" si="40"/>
        <v/>
      </c>
      <c r="Q224" s="2" t="str">
        <f t="shared" si="32"/>
        <v/>
      </c>
      <c r="R224" s="2" t="str">
        <f t="shared" ref="R224:R287" si="41">IF(Q224="","",IF(Q224&lt;$Y$26,$Z$26,IF(Q224&lt;$Y$27,$Z$27,IF(Q224&lt;$Y$28,$Z$28,IF(Q224&lt;$Y$29,$Z$29,IF(Q224&lt;$Y$30,$Z$30,IF(Q224&lt;$Y$31,$Z$31,IF(Q224&lt;$Y$32,$Z$32,IF(Q224&lt;$Y$33,$Z$33,IF(Q224&lt;$Y$34,$Z$34,IF(Q224&lt;$Y$35,$Z$35,$Z$36)))))))))))</f>
        <v/>
      </c>
      <c r="S224" s="2"/>
      <c r="T224" s="6">
        <f t="shared" si="34"/>
        <v>342600</v>
      </c>
      <c r="U224" s="4">
        <f>SUM(O224:$O$759)+T224</f>
        <v>526000.00000000035</v>
      </c>
      <c r="V224" s="4">
        <f>SUM(O224:$O$756)</f>
        <v>183400.00000000032</v>
      </c>
      <c r="W224" s="4">
        <f>SUM(R224:$S$759)</f>
        <v>87264</v>
      </c>
    </row>
    <row r="225" spans="1:23" x14ac:dyDescent="0.15">
      <c r="A225">
        <v>1</v>
      </c>
      <c r="B225" s="1">
        <v>42473</v>
      </c>
      <c r="C225">
        <v>165</v>
      </c>
      <c r="D225">
        <v>167.6</v>
      </c>
      <c r="E225">
        <v>163.4</v>
      </c>
      <c r="F225">
        <v>166.5</v>
      </c>
      <c r="G225">
        <v>181161100</v>
      </c>
      <c r="H225" s="2">
        <f t="shared" si="35"/>
        <v>30163323150</v>
      </c>
      <c r="I225">
        <f t="shared" si="36"/>
        <v>4.5</v>
      </c>
      <c r="J225" t="str">
        <f t="shared" si="37"/>
        <v>高値超、安値超</v>
      </c>
      <c r="K225" t="str">
        <f t="shared" si="38"/>
        <v/>
      </c>
      <c r="N225" s="2">
        <f t="shared" si="33"/>
        <v>2000</v>
      </c>
      <c r="O225" s="2" t="str">
        <f t="shared" si="39"/>
        <v/>
      </c>
      <c r="P225" s="2" t="str">
        <f t="shared" si="40"/>
        <v/>
      </c>
      <c r="Q225" s="2" t="str">
        <f t="shared" ref="Q225:Q288" si="42">IF(OR(AND(P226="",P225=""),OR(AND(P225&lt;&gt;"",P226&lt;&gt;""))),"",IF(P226="",P225,P226))</f>
        <v/>
      </c>
      <c r="R225" s="2" t="str">
        <f t="shared" si="41"/>
        <v/>
      </c>
      <c r="S225" s="2"/>
      <c r="T225" s="6">
        <f t="shared" si="34"/>
        <v>333000</v>
      </c>
      <c r="U225" s="4">
        <f>SUM(O225:$O$759)+T225</f>
        <v>516400.00000000035</v>
      </c>
      <c r="V225" s="4">
        <f>SUM(O225:$O$756)</f>
        <v>183400.00000000032</v>
      </c>
      <c r="W225" s="4">
        <f>SUM(R225:$S$759)</f>
        <v>87264</v>
      </c>
    </row>
    <row r="226" spans="1:23" x14ac:dyDescent="0.15">
      <c r="A226">
        <v>1</v>
      </c>
      <c r="B226" s="1">
        <v>42472</v>
      </c>
      <c r="C226">
        <v>155.1</v>
      </c>
      <c r="D226">
        <v>162.80000000000001</v>
      </c>
      <c r="E226">
        <v>154</v>
      </c>
      <c r="F226">
        <v>162</v>
      </c>
      <c r="G226">
        <v>200948400</v>
      </c>
      <c r="H226" s="2">
        <f t="shared" si="35"/>
        <v>32553640800</v>
      </c>
      <c r="I226">
        <f t="shared" si="36"/>
        <v>8</v>
      </c>
      <c r="J226" t="str">
        <f t="shared" si="37"/>
        <v>高値超、安値超</v>
      </c>
      <c r="K226" t="str">
        <f t="shared" si="38"/>
        <v/>
      </c>
      <c r="N226" s="2">
        <f t="shared" si="33"/>
        <v>2000</v>
      </c>
      <c r="O226" s="2" t="str">
        <f t="shared" si="39"/>
        <v/>
      </c>
      <c r="P226" s="2" t="str">
        <f t="shared" si="40"/>
        <v/>
      </c>
      <c r="Q226" s="2">
        <f t="shared" si="42"/>
        <v>313400</v>
      </c>
      <c r="R226" s="2">
        <f t="shared" si="41"/>
        <v>378</v>
      </c>
      <c r="S226" s="2"/>
      <c r="T226" s="6">
        <f t="shared" si="34"/>
        <v>324000</v>
      </c>
      <c r="U226" s="4">
        <f>SUM(O226:$O$759)+T226</f>
        <v>507400.00000000035</v>
      </c>
      <c r="V226" s="4">
        <f>SUM(O226:$O$756)</f>
        <v>183400.00000000032</v>
      </c>
      <c r="W226" s="4">
        <f>SUM(R226:$S$759)</f>
        <v>87264</v>
      </c>
    </row>
    <row r="227" spans="1:23" x14ac:dyDescent="0.15">
      <c r="A227">
        <v>1</v>
      </c>
      <c r="B227" s="1">
        <v>42471</v>
      </c>
      <c r="C227">
        <v>154.9</v>
      </c>
      <c r="D227">
        <v>155.6</v>
      </c>
      <c r="E227">
        <v>151.4</v>
      </c>
      <c r="F227">
        <v>154</v>
      </c>
      <c r="G227">
        <v>145650400</v>
      </c>
      <c r="H227" s="2">
        <f t="shared" si="35"/>
        <v>22430161600</v>
      </c>
      <c r="I227">
        <f t="shared" si="36"/>
        <v>-2.6999999999999886</v>
      </c>
      <c r="J227" t="str">
        <f t="shared" si="37"/>
        <v/>
      </c>
      <c r="K227" t="str">
        <f t="shared" si="38"/>
        <v/>
      </c>
      <c r="N227" s="2">
        <f t="shared" si="33"/>
        <v>2000</v>
      </c>
      <c r="O227" s="2" t="str">
        <f t="shared" si="39"/>
        <v/>
      </c>
      <c r="P227" s="2">
        <f t="shared" si="40"/>
        <v>313400</v>
      </c>
      <c r="Q227" s="2" t="str">
        <f t="shared" si="42"/>
        <v/>
      </c>
      <c r="R227" s="2" t="str">
        <f t="shared" si="41"/>
        <v/>
      </c>
      <c r="S227" s="2"/>
      <c r="T227" s="6">
        <f t="shared" si="34"/>
        <v>308000</v>
      </c>
      <c r="U227" s="4">
        <f>SUM(O227:$O$759)+T227</f>
        <v>491400.00000000035</v>
      </c>
      <c r="V227" s="4">
        <f>SUM(O227:$O$756)</f>
        <v>183400.00000000032</v>
      </c>
      <c r="W227" s="4">
        <f>SUM(R227:$S$759)</f>
        <v>86886</v>
      </c>
    </row>
    <row r="228" spans="1:23" x14ac:dyDescent="0.15">
      <c r="A228">
        <v>1</v>
      </c>
      <c r="B228" s="1">
        <v>42468</v>
      </c>
      <c r="C228">
        <v>150.5</v>
      </c>
      <c r="D228">
        <v>159.19999999999999</v>
      </c>
      <c r="E228">
        <v>149.30000000000001</v>
      </c>
      <c r="F228">
        <v>156.69999999999999</v>
      </c>
      <c r="G228">
        <v>240440800</v>
      </c>
      <c r="H228" s="2">
        <f t="shared" si="35"/>
        <v>37677073360</v>
      </c>
      <c r="I228">
        <f t="shared" si="36"/>
        <v>3.7999999999999829</v>
      </c>
      <c r="J228" t="str">
        <f t="shared" si="37"/>
        <v/>
      </c>
      <c r="K228">
        <f t="shared" si="38"/>
        <v>-3.7999999999999829</v>
      </c>
      <c r="N228" s="2">
        <f t="shared" si="33"/>
        <v>2000</v>
      </c>
      <c r="O228" s="2">
        <f t="shared" si="39"/>
        <v>-7599.9999999999654</v>
      </c>
      <c r="P228" s="2">
        <f t="shared" si="40"/>
        <v>305800</v>
      </c>
      <c r="Q228" s="2" t="str">
        <f t="shared" si="42"/>
        <v/>
      </c>
      <c r="R228" s="2" t="str">
        <f t="shared" si="41"/>
        <v/>
      </c>
      <c r="S228" s="2"/>
      <c r="T228" s="6">
        <f t="shared" si="34"/>
        <v>313400</v>
      </c>
      <c r="U228" s="4">
        <f>SUM(O228:$O$759)+T228</f>
        <v>496800.00000000035</v>
      </c>
      <c r="V228" s="4">
        <f>SUM(O228:$O$756)</f>
        <v>183400.00000000032</v>
      </c>
      <c r="W228" s="4">
        <f>SUM(R228:$S$759)</f>
        <v>86886</v>
      </c>
    </row>
    <row r="229" spans="1:23" x14ac:dyDescent="0.15">
      <c r="A229">
        <v>1</v>
      </c>
      <c r="B229" s="1">
        <v>42467</v>
      </c>
      <c r="C229">
        <v>153.4</v>
      </c>
      <c r="D229">
        <v>156.30000000000001</v>
      </c>
      <c r="E229">
        <v>151.6</v>
      </c>
      <c r="F229">
        <v>152.9</v>
      </c>
      <c r="G229">
        <v>166194100</v>
      </c>
      <c r="H229" s="2">
        <f t="shared" si="35"/>
        <v>25411077890</v>
      </c>
      <c r="I229">
        <f t="shared" si="36"/>
        <v>-0.5</v>
      </c>
      <c r="J229" t="str">
        <f t="shared" si="37"/>
        <v>高値割、安値割</v>
      </c>
      <c r="K229">
        <f t="shared" si="38"/>
        <v>0.5</v>
      </c>
      <c r="N229" s="2">
        <f t="shared" si="33"/>
        <v>2000</v>
      </c>
      <c r="O229" s="2">
        <f t="shared" si="39"/>
        <v>1000</v>
      </c>
      <c r="P229" s="2">
        <f t="shared" si="40"/>
        <v>306800</v>
      </c>
      <c r="Q229" s="2" t="str">
        <f t="shared" si="42"/>
        <v/>
      </c>
      <c r="R229" s="2" t="str">
        <f t="shared" si="41"/>
        <v/>
      </c>
      <c r="S229" s="2"/>
      <c r="T229" s="6">
        <f t="shared" si="34"/>
        <v>305800</v>
      </c>
      <c r="U229" s="4">
        <f>SUM(O229:$O$759)+T229</f>
        <v>496800.00000000035</v>
      </c>
      <c r="V229" s="4">
        <f>SUM(O229:$O$756)</f>
        <v>191000.00000000035</v>
      </c>
      <c r="W229" s="4">
        <f>SUM(R229:$S$759)</f>
        <v>86886</v>
      </c>
    </row>
    <row r="230" spans="1:23" x14ac:dyDescent="0.15">
      <c r="A230">
        <v>1</v>
      </c>
      <c r="B230" s="1">
        <v>42466</v>
      </c>
      <c r="C230">
        <v>152.80000000000001</v>
      </c>
      <c r="D230">
        <v>156.6</v>
      </c>
      <c r="E230">
        <v>152.4</v>
      </c>
      <c r="F230">
        <v>153.4</v>
      </c>
      <c r="G230">
        <v>166642100</v>
      </c>
      <c r="H230" s="2">
        <f t="shared" si="35"/>
        <v>25562898140</v>
      </c>
      <c r="I230">
        <f t="shared" si="36"/>
        <v>0.20000000000001705</v>
      </c>
      <c r="J230" t="str">
        <f t="shared" si="37"/>
        <v>高値割、安値割</v>
      </c>
      <c r="K230">
        <f t="shared" si="38"/>
        <v>-0.20000000000001705</v>
      </c>
      <c r="N230" s="2">
        <f t="shared" si="33"/>
        <v>2000</v>
      </c>
      <c r="O230" s="2">
        <f t="shared" si="39"/>
        <v>-400.00000000003411</v>
      </c>
      <c r="P230" s="2">
        <f t="shared" si="40"/>
        <v>306400</v>
      </c>
      <c r="Q230" s="2" t="str">
        <f t="shared" si="42"/>
        <v/>
      </c>
      <c r="R230" s="2" t="str">
        <f t="shared" si="41"/>
        <v/>
      </c>
      <c r="S230" s="2"/>
      <c r="T230" s="6">
        <f t="shared" si="34"/>
        <v>306800</v>
      </c>
      <c r="U230" s="4">
        <f>SUM(O230:$O$759)+T230</f>
        <v>496800.00000000029</v>
      </c>
      <c r="V230" s="4">
        <f>SUM(O230:$O$756)</f>
        <v>190000.00000000029</v>
      </c>
      <c r="W230" s="4">
        <f>SUM(R230:$S$759)</f>
        <v>86886</v>
      </c>
    </row>
    <row r="231" spans="1:23" x14ac:dyDescent="0.15">
      <c r="A231">
        <v>1</v>
      </c>
      <c r="B231" s="1">
        <v>42465</v>
      </c>
      <c r="C231">
        <v>157.69999999999999</v>
      </c>
      <c r="D231">
        <v>157.80000000000001</v>
      </c>
      <c r="E231">
        <v>153.1</v>
      </c>
      <c r="F231">
        <v>153.19999999999999</v>
      </c>
      <c r="G231">
        <v>210718700</v>
      </c>
      <c r="H231" s="2">
        <f t="shared" si="35"/>
        <v>32282104839.999996</v>
      </c>
      <c r="I231">
        <f t="shared" si="36"/>
        <v>-7.7000000000000171</v>
      </c>
      <c r="J231" t="str">
        <f t="shared" si="37"/>
        <v>高値割、安値割</v>
      </c>
      <c r="K231">
        <f t="shared" si="38"/>
        <v>7.7000000000000171</v>
      </c>
      <c r="N231" s="2">
        <f t="shared" si="33"/>
        <v>2000</v>
      </c>
      <c r="O231" s="2">
        <f t="shared" si="39"/>
        <v>15400.000000000035</v>
      </c>
      <c r="P231" s="2">
        <f t="shared" si="40"/>
        <v>321800</v>
      </c>
      <c r="Q231" s="2">
        <f t="shared" si="42"/>
        <v>321800</v>
      </c>
      <c r="R231" s="2">
        <f t="shared" si="41"/>
        <v>378</v>
      </c>
      <c r="S231" s="2"/>
      <c r="T231" s="6">
        <f t="shared" si="34"/>
        <v>306400</v>
      </c>
      <c r="U231" s="4">
        <f>SUM(O231:$O$759)+T231</f>
        <v>496800.00000000035</v>
      </c>
      <c r="V231" s="4">
        <f>SUM(O231:$O$756)</f>
        <v>190400.00000000035</v>
      </c>
      <c r="W231" s="4">
        <f>SUM(R231:$S$759)</f>
        <v>86886</v>
      </c>
    </row>
    <row r="232" spans="1:23" x14ac:dyDescent="0.15">
      <c r="A232">
        <v>1</v>
      </c>
      <c r="B232" s="1">
        <v>42464</v>
      </c>
      <c r="C232">
        <v>160.69999999999999</v>
      </c>
      <c r="D232">
        <v>164.5</v>
      </c>
      <c r="E232">
        <v>159.6</v>
      </c>
      <c r="F232">
        <v>160.9</v>
      </c>
      <c r="G232">
        <v>183231300</v>
      </c>
      <c r="H232" s="2">
        <f t="shared" si="35"/>
        <v>29481916170</v>
      </c>
      <c r="I232">
        <f t="shared" si="36"/>
        <v>-1.4000000000000057</v>
      </c>
      <c r="J232" t="str">
        <f t="shared" si="37"/>
        <v>高値割、安値割</v>
      </c>
      <c r="K232">
        <f t="shared" si="38"/>
        <v>1.4000000000000057</v>
      </c>
      <c r="N232" s="2">
        <f t="shared" si="33"/>
        <v>2000</v>
      </c>
      <c r="O232" s="2">
        <f t="shared" si="39"/>
        <v>2800.0000000000114</v>
      </c>
      <c r="P232" s="2" t="str">
        <f t="shared" si="40"/>
        <v/>
      </c>
      <c r="Q232" s="2">
        <f t="shared" si="42"/>
        <v>336200</v>
      </c>
      <c r="R232" s="2">
        <f t="shared" si="41"/>
        <v>378</v>
      </c>
      <c r="S232" s="2"/>
      <c r="T232" s="6">
        <f t="shared" si="34"/>
        <v>321800</v>
      </c>
      <c r="U232" s="4">
        <f>SUM(O232:$O$759)+T232</f>
        <v>496800.00000000029</v>
      </c>
      <c r="V232" s="4">
        <f>SUM(O232:$O$756)</f>
        <v>175000.00000000029</v>
      </c>
      <c r="W232" s="4">
        <f>SUM(R232:$S$759)</f>
        <v>86508</v>
      </c>
    </row>
    <row r="233" spans="1:23" x14ac:dyDescent="0.15">
      <c r="A233">
        <v>1</v>
      </c>
      <c r="B233" s="1">
        <v>42461</v>
      </c>
      <c r="C233">
        <v>167.1</v>
      </c>
      <c r="D233">
        <v>167.2</v>
      </c>
      <c r="E233">
        <v>162</v>
      </c>
      <c r="F233">
        <v>162.30000000000001</v>
      </c>
      <c r="G233">
        <v>218898200</v>
      </c>
      <c r="H233" s="2">
        <f t="shared" si="35"/>
        <v>35527177860</v>
      </c>
      <c r="I233">
        <f t="shared" si="36"/>
        <v>-5.7999999999999829</v>
      </c>
      <c r="J233" t="str">
        <f t="shared" si="37"/>
        <v>高値割、安値割</v>
      </c>
      <c r="K233" t="str">
        <f t="shared" si="38"/>
        <v/>
      </c>
      <c r="N233" s="2">
        <f t="shared" si="33"/>
        <v>2000</v>
      </c>
      <c r="O233" s="2" t="str">
        <f t="shared" si="39"/>
        <v/>
      </c>
      <c r="P233" s="2">
        <f t="shared" si="40"/>
        <v>336200</v>
      </c>
      <c r="Q233" s="2" t="str">
        <f t="shared" si="42"/>
        <v/>
      </c>
      <c r="R233" s="2" t="str">
        <f t="shared" si="41"/>
        <v/>
      </c>
      <c r="S233" s="2"/>
      <c r="T233" s="6">
        <f t="shared" si="34"/>
        <v>324600</v>
      </c>
      <c r="U233" s="4">
        <f>SUM(O233:$O$759)+T233</f>
        <v>496800.00000000029</v>
      </c>
      <c r="V233" s="4">
        <f>SUM(O233:$O$756)</f>
        <v>172200.00000000029</v>
      </c>
      <c r="W233" s="4">
        <f>SUM(R233:$S$759)</f>
        <v>86130</v>
      </c>
    </row>
    <row r="234" spans="1:23" x14ac:dyDescent="0.15">
      <c r="A234">
        <v>1</v>
      </c>
      <c r="B234" s="1">
        <v>42460</v>
      </c>
      <c r="C234">
        <v>166.5</v>
      </c>
      <c r="D234">
        <v>171.6</v>
      </c>
      <c r="E234">
        <v>166.3</v>
      </c>
      <c r="F234">
        <v>168.1</v>
      </c>
      <c r="G234">
        <v>214186600</v>
      </c>
      <c r="H234" s="2">
        <f t="shared" si="35"/>
        <v>36004767460</v>
      </c>
      <c r="I234">
        <f t="shared" si="36"/>
        <v>3.0999999999999943</v>
      </c>
      <c r="J234" t="str">
        <f t="shared" si="37"/>
        <v>高値超、安値超</v>
      </c>
      <c r="K234">
        <f t="shared" si="38"/>
        <v>-3.0999999999999943</v>
      </c>
      <c r="N234" s="2">
        <f t="shared" si="33"/>
        <v>2000</v>
      </c>
      <c r="O234" s="2">
        <f t="shared" si="39"/>
        <v>-6199.9999999999891</v>
      </c>
      <c r="P234" s="2">
        <f t="shared" si="40"/>
        <v>330000</v>
      </c>
      <c r="Q234" s="2">
        <f t="shared" si="42"/>
        <v>330000</v>
      </c>
      <c r="R234" s="2">
        <f t="shared" si="41"/>
        <v>378</v>
      </c>
      <c r="S234" s="2"/>
      <c r="T234" s="6">
        <f t="shared" si="34"/>
        <v>336200</v>
      </c>
      <c r="U234" s="4">
        <f>SUM(O234:$O$759)+T234</f>
        <v>508400.00000000029</v>
      </c>
      <c r="V234" s="4">
        <f>SUM(O234:$O$756)</f>
        <v>172200.00000000029</v>
      </c>
      <c r="W234" s="4">
        <f>SUM(R234:$S$759)</f>
        <v>86130</v>
      </c>
    </row>
    <row r="235" spans="1:23" x14ac:dyDescent="0.15">
      <c r="A235">
        <v>1</v>
      </c>
      <c r="B235" s="1">
        <v>42459</v>
      </c>
      <c r="C235">
        <v>170</v>
      </c>
      <c r="D235">
        <v>170.4</v>
      </c>
      <c r="E235">
        <v>164.6</v>
      </c>
      <c r="F235">
        <v>165</v>
      </c>
      <c r="G235">
        <v>186827000</v>
      </c>
      <c r="H235" s="2">
        <f t="shared" si="35"/>
        <v>30826455000</v>
      </c>
      <c r="I235">
        <f t="shared" si="36"/>
        <v>-5.8000000000000114</v>
      </c>
      <c r="J235" t="str">
        <f t="shared" si="37"/>
        <v>高値割、安値割</v>
      </c>
      <c r="K235">
        <f t="shared" si="38"/>
        <v>5.8000000000000114</v>
      </c>
      <c r="N235" s="2">
        <f t="shared" si="33"/>
        <v>2000</v>
      </c>
      <c r="O235" s="2">
        <f t="shared" si="39"/>
        <v>11600.000000000022</v>
      </c>
      <c r="P235" s="2" t="str">
        <f t="shared" si="40"/>
        <v/>
      </c>
      <c r="Q235" s="2">
        <f t="shared" si="42"/>
        <v>349800</v>
      </c>
      <c r="R235" s="2">
        <f t="shared" si="41"/>
        <v>378</v>
      </c>
      <c r="S235" s="2"/>
      <c r="T235" s="6">
        <f t="shared" si="34"/>
        <v>330000</v>
      </c>
      <c r="U235" s="4">
        <f>SUM(O235:$O$759)+T235</f>
        <v>508400.00000000029</v>
      </c>
      <c r="V235" s="4">
        <f>SUM(O235:$O$756)</f>
        <v>178400.00000000029</v>
      </c>
      <c r="W235" s="4">
        <f>SUM(R235:$S$759)</f>
        <v>85752</v>
      </c>
    </row>
    <row r="236" spans="1:23" x14ac:dyDescent="0.15">
      <c r="A236">
        <v>1</v>
      </c>
      <c r="B236" s="1">
        <v>42458</v>
      </c>
      <c r="C236">
        <v>171.9</v>
      </c>
      <c r="D236">
        <v>172.6</v>
      </c>
      <c r="E236">
        <v>169.5</v>
      </c>
      <c r="F236">
        <v>170.8</v>
      </c>
      <c r="G236">
        <v>164077400</v>
      </c>
      <c r="H236" s="2">
        <f t="shared" si="35"/>
        <v>28024419920</v>
      </c>
      <c r="I236">
        <f t="shared" si="36"/>
        <v>-4.0999999999999943</v>
      </c>
      <c r="J236" t="str">
        <f t="shared" si="37"/>
        <v>高値割、安値割</v>
      </c>
      <c r="K236" t="str">
        <f t="shared" si="38"/>
        <v/>
      </c>
      <c r="N236" s="2">
        <f t="shared" si="33"/>
        <v>2000</v>
      </c>
      <c r="O236" s="2" t="str">
        <f t="shared" si="39"/>
        <v/>
      </c>
      <c r="P236" s="2">
        <f t="shared" si="40"/>
        <v>349800</v>
      </c>
      <c r="Q236" s="2" t="str">
        <f t="shared" si="42"/>
        <v/>
      </c>
      <c r="R236" s="2" t="str">
        <f t="shared" si="41"/>
        <v/>
      </c>
      <c r="S236" s="2"/>
      <c r="T236" s="6">
        <f t="shared" si="34"/>
        <v>341600</v>
      </c>
      <c r="U236" s="4">
        <f>SUM(O236:$O$759)+T236</f>
        <v>508400.00000000029</v>
      </c>
      <c r="V236" s="4">
        <f>SUM(O236:$O$756)</f>
        <v>166800.00000000029</v>
      </c>
      <c r="W236" s="4">
        <f>SUM(R236:$S$759)</f>
        <v>85374</v>
      </c>
    </row>
    <row r="237" spans="1:23" x14ac:dyDescent="0.15">
      <c r="A237">
        <v>1</v>
      </c>
      <c r="B237" s="1">
        <v>42457</v>
      </c>
      <c r="C237">
        <v>175</v>
      </c>
      <c r="D237">
        <v>175.8</v>
      </c>
      <c r="E237">
        <v>172.2</v>
      </c>
      <c r="F237">
        <v>174.9</v>
      </c>
      <c r="G237">
        <v>197333400</v>
      </c>
      <c r="H237" s="2">
        <f t="shared" si="35"/>
        <v>34513611660</v>
      </c>
      <c r="I237">
        <f t="shared" si="36"/>
        <v>1.9000000000000057</v>
      </c>
      <c r="J237" t="str">
        <f t="shared" si="37"/>
        <v>高値超、安値超</v>
      </c>
      <c r="K237">
        <f t="shared" si="38"/>
        <v>-1.9000000000000057</v>
      </c>
      <c r="N237" s="2">
        <f t="shared" si="33"/>
        <v>2000</v>
      </c>
      <c r="O237" s="2">
        <f t="shared" si="39"/>
        <v>-3800.0000000000114</v>
      </c>
      <c r="P237" s="2">
        <f t="shared" si="40"/>
        <v>346000</v>
      </c>
      <c r="Q237" s="2">
        <f t="shared" si="42"/>
        <v>346000</v>
      </c>
      <c r="R237" s="2">
        <f t="shared" si="41"/>
        <v>378</v>
      </c>
      <c r="S237" s="2"/>
      <c r="T237" s="6">
        <f t="shared" si="34"/>
        <v>349800</v>
      </c>
      <c r="U237" s="4">
        <f>SUM(O237:$O$759)+T237</f>
        <v>516600.00000000029</v>
      </c>
      <c r="V237" s="4">
        <f>SUM(O237:$O$756)</f>
        <v>166800.00000000029</v>
      </c>
      <c r="W237" s="4">
        <f>SUM(R237:$S$759)</f>
        <v>85374</v>
      </c>
    </row>
    <row r="238" spans="1:23" x14ac:dyDescent="0.15">
      <c r="A238">
        <v>1</v>
      </c>
      <c r="B238" s="1">
        <v>42454</v>
      </c>
      <c r="C238">
        <v>171</v>
      </c>
      <c r="D238">
        <v>174.4</v>
      </c>
      <c r="E238">
        <v>168.7</v>
      </c>
      <c r="F238">
        <v>173</v>
      </c>
      <c r="G238">
        <v>226988300</v>
      </c>
      <c r="H238" s="2">
        <f t="shared" si="35"/>
        <v>39268975900</v>
      </c>
      <c r="I238">
        <f t="shared" si="36"/>
        <v>1</v>
      </c>
      <c r="J238" t="str">
        <f t="shared" si="37"/>
        <v>高値割、安値割</v>
      </c>
      <c r="K238">
        <f t="shared" si="38"/>
        <v>-1</v>
      </c>
      <c r="N238" s="2">
        <f t="shared" si="33"/>
        <v>2000</v>
      </c>
      <c r="O238" s="2">
        <f t="shared" si="39"/>
        <v>-2000</v>
      </c>
      <c r="P238" s="2" t="str">
        <f t="shared" si="40"/>
        <v/>
      </c>
      <c r="Q238" s="2" t="str">
        <f t="shared" si="42"/>
        <v/>
      </c>
      <c r="R238" s="2" t="str">
        <f t="shared" si="41"/>
        <v/>
      </c>
      <c r="S238" s="2"/>
      <c r="T238" s="6">
        <f t="shared" si="34"/>
        <v>346000</v>
      </c>
      <c r="U238" s="4">
        <f>SUM(O238:$O$759)+T238</f>
        <v>516600.00000000023</v>
      </c>
      <c r="V238" s="4">
        <f>SUM(O238:$O$756)</f>
        <v>170600.00000000026</v>
      </c>
      <c r="W238" s="4">
        <f>SUM(R238:$S$759)</f>
        <v>84996</v>
      </c>
    </row>
    <row r="239" spans="1:23" x14ac:dyDescent="0.15">
      <c r="A239">
        <v>1</v>
      </c>
      <c r="B239" s="1">
        <v>42453</v>
      </c>
      <c r="C239">
        <v>177.3</v>
      </c>
      <c r="D239">
        <v>177.4</v>
      </c>
      <c r="E239">
        <v>172</v>
      </c>
      <c r="F239">
        <v>172</v>
      </c>
      <c r="G239">
        <v>217913200</v>
      </c>
      <c r="H239" s="2">
        <f t="shared" si="35"/>
        <v>37481070400</v>
      </c>
      <c r="I239">
        <f t="shared" si="36"/>
        <v>-6.4000000000000057</v>
      </c>
      <c r="J239" t="str">
        <f t="shared" si="37"/>
        <v>高値割、安値割</v>
      </c>
      <c r="K239" t="str">
        <f t="shared" si="38"/>
        <v/>
      </c>
      <c r="N239" s="2">
        <f t="shared" si="33"/>
        <v>2000</v>
      </c>
      <c r="O239" s="2" t="str">
        <f t="shared" si="39"/>
        <v/>
      </c>
      <c r="P239" s="2" t="str">
        <f t="shared" si="40"/>
        <v/>
      </c>
      <c r="Q239" s="2">
        <f t="shared" si="42"/>
        <v>358200</v>
      </c>
      <c r="R239" s="2">
        <f t="shared" si="41"/>
        <v>378</v>
      </c>
      <c r="S239" s="2"/>
      <c r="T239" s="6">
        <f t="shared" si="34"/>
        <v>344000</v>
      </c>
      <c r="U239" s="4">
        <f>SUM(O239:$O$759)+T239</f>
        <v>516600.00000000023</v>
      </c>
      <c r="V239" s="4">
        <f>SUM(O239:$O$756)</f>
        <v>172600.00000000026</v>
      </c>
      <c r="W239" s="4">
        <f>SUM(R239:$S$759)</f>
        <v>84996</v>
      </c>
    </row>
    <row r="240" spans="1:23" x14ac:dyDescent="0.15">
      <c r="A240">
        <v>1</v>
      </c>
      <c r="B240" s="1">
        <v>42452</v>
      </c>
      <c r="C240">
        <v>179.1</v>
      </c>
      <c r="D240">
        <v>179.7</v>
      </c>
      <c r="E240">
        <v>178</v>
      </c>
      <c r="F240">
        <v>178.4</v>
      </c>
      <c r="G240">
        <v>105009000</v>
      </c>
      <c r="H240" s="2">
        <f t="shared" si="35"/>
        <v>18733605600</v>
      </c>
      <c r="I240">
        <f t="shared" si="36"/>
        <v>-0.69999999999998863</v>
      </c>
      <c r="J240" t="str">
        <f t="shared" si="37"/>
        <v/>
      </c>
      <c r="K240" t="str">
        <f t="shared" si="38"/>
        <v/>
      </c>
      <c r="N240" s="2">
        <f t="shared" si="33"/>
        <v>2000</v>
      </c>
      <c r="O240" s="2" t="str">
        <f t="shared" si="39"/>
        <v/>
      </c>
      <c r="P240" s="2">
        <f t="shared" si="40"/>
        <v>358200</v>
      </c>
      <c r="Q240" s="2">
        <f t="shared" si="42"/>
        <v>358200</v>
      </c>
      <c r="R240" s="2">
        <f t="shared" si="41"/>
        <v>378</v>
      </c>
      <c r="S240" s="2"/>
      <c r="T240" s="6">
        <f t="shared" si="34"/>
        <v>356800</v>
      </c>
      <c r="U240" s="4">
        <f>SUM(O240:$O$759)+T240</f>
        <v>529400.00000000023</v>
      </c>
      <c r="V240" s="4">
        <f>SUM(O240:$O$756)</f>
        <v>172600.00000000026</v>
      </c>
      <c r="W240" s="4">
        <f>SUM(R240:$S$759)</f>
        <v>84618</v>
      </c>
    </row>
    <row r="241" spans="1:23" x14ac:dyDescent="0.15">
      <c r="A241">
        <v>1</v>
      </c>
      <c r="B241" s="1">
        <v>42451</v>
      </c>
      <c r="C241">
        <v>179.5</v>
      </c>
      <c r="D241">
        <v>180.8</v>
      </c>
      <c r="E241">
        <v>177.8</v>
      </c>
      <c r="F241">
        <v>179.1</v>
      </c>
      <c r="G241">
        <v>164737000</v>
      </c>
      <c r="H241" s="2">
        <f t="shared" si="35"/>
        <v>29504396700</v>
      </c>
      <c r="I241">
        <f t="shared" si="36"/>
        <v>-0.40000000000000568</v>
      </c>
      <c r="J241" t="str">
        <f t="shared" si="37"/>
        <v/>
      </c>
      <c r="K241">
        <f t="shared" si="38"/>
        <v>0.40000000000000568</v>
      </c>
      <c r="N241" s="2">
        <f t="shared" si="33"/>
        <v>2000</v>
      </c>
      <c r="O241" s="2">
        <f t="shared" si="39"/>
        <v>800.00000000001137</v>
      </c>
      <c r="P241" s="2" t="str">
        <f t="shared" si="40"/>
        <v/>
      </c>
      <c r="Q241" s="2">
        <f t="shared" si="42"/>
        <v>363000</v>
      </c>
      <c r="R241" s="2">
        <f t="shared" si="41"/>
        <v>378</v>
      </c>
      <c r="S241" s="2"/>
      <c r="T241" s="6">
        <f t="shared" si="34"/>
        <v>358200</v>
      </c>
      <c r="U241" s="4">
        <f>SUM(O241:$O$759)+T241</f>
        <v>530800.00000000023</v>
      </c>
      <c r="V241" s="4">
        <f>SUM(O241:$O$756)</f>
        <v>172600.00000000026</v>
      </c>
      <c r="W241" s="4">
        <f>SUM(R241:$S$759)</f>
        <v>84240</v>
      </c>
    </row>
    <row r="242" spans="1:23" x14ac:dyDescent="0.15">
      <c r="A242">
        <v>1</v>
      </c>
      <c r="B242" s="1">
        <v>42447</v>
      </c>
      <c r="C242">
        <v>179.8</v>
      </c>
      <c r="D242">
        <v>181.6</v>
      </c>
      <c r="E242">
        <v>176.8</v>
      </c>
      <c r="F242">
        <v>179.5</v>
      </c>
      <c r="G242">
        <v>173438600</v>
      </c>
      <c r="H242" s="2">
        <f t="shared" si="35"/>
        <v>31132228700</v>
      </c>
      <c r="I242">
        <f t="shared" si="36"/>
        <v>-2</v>
      </c>
      <c r="J242" t="str">
        <f t="shared" si="37"/>
        <v>高値割、安値割</v>
      </c>
      <c r="K242" t="str">
        <f t="shared" si="38"/>
        <v/>
      </c>
      <c r="N242" s="2">
        <f t="shared" si="33"/>
        <v>2000</v>
      </c>
      <c r="O242" s="2" t="str">
        <f t="shared" si="39"/>
        <v/>
      </c>
      <c r="P242" s="2">
        <f t="shared" si="40"/>
        <v>363000</v>
      </c>
      <c r="Q242" s="2" t="str">
        <f t="shared" si="42"/>
        <v/>
      </c>
      <c r="R242" s="2" t="str">
        <f t="shared" si="41"/>
        <v/>
      </c>
      <c r="S242" s="2"/>
      <c r="T242" s="6">
        <f t="shared" si="34"/>
        <v>359000</v>
      </c>
      <c r="U242" s="4">
        <f>SUM(O242:$O$759)+T242</f>
        <v>530800.00000000023</v>
      </c>
      <c r="V242" s="4">
        <f>SUM(O242:$O$756)</f>
        <v>171800.00000000026</v>
      </c>
      <c r="W242" s="4">
        <f>SUM(R242:$S$759)</f>
        <v>83862</v>
      </c>
    </row>
    <row r="243" spans="1:23" x14ac:dyDescent="0.15">
      <c r="A243">
        <v>1</v>
      </c>
      <c r="B243" s="1">
        <v>42446</v>
      </c>
      <c r="C243">
        <v>180.6</v>
      </c>
      <c r="D243">
        <v>183.7</v>
      </c>
      <c r="E243">
        <v>180</v>
      </c>
      <c r="F243">
        <v>181.5</v>
      </c>
      <c r="G243">
        <v>152026700</v>
      </c>
      <c r="H243" s="2">
        <f t="shared" si="35"/>
        <v>27592846050</v>
      </c>
      <c r="I243">
        <f t="shared" si="36"/>
        <v>2.4000000000000057</v>
      </c>
      <c r="J243" t="str">
        <f t="shared" si="37"/>
        <v>高値超、安値超</v>
      </c>
      <c r="K243">
        <f t="shared" si="38"/>
        <v>-2.4000000000000057</v>
      </c>
      <c r="N243" s="2">
        <f t="shared" si="33"/>
        <v>2000</v>
      </c>
      <c r="O243" s="2">
        <f t="shared" si="39"/>
        <v>-4800.0000000000109</v>
      </c>
      <c r="P243" s="2">
        <f t="shared" si="40"/>
        <v>358200</v>
      </c>
      <c r="Q243" s="2">
        <f t="shared" si="42"/>
        <v>358200</v>
      </c>
      <c r="R243" s="2">
        <f t="shared" si="41"/>
        <v>378</v>
      </c>
      <c r="S243" s="2"/>
      <c r="T243" s="6">
        <f t="shared" si="34"/>
        <v>363000</v>
      </c>
      <c r="U243" s="4">
        <f>SUM(O243:$O$759)+T243</f>
        <v>534800.00000000023</v>
      </c>
      <c r="V243" s="4">
        <f>SUM(O243:$O$756)</f>
        <v>171800.00000000026</v>
      </c>
      <c r="W243" s="4">
        <f>SUM(R243:$S$759)</f>
        <v>83862</v>
      </c>
    </row>
    <row r="244" spans="1:23" x14ac:dyDescent="0.15">
      <c r="A244">
        <v>1</v>
      </c>
      <c r="B244" s="1">
        <v>42445</v>
      </c>
      <c r="C244">
        <v>182.9</v>
      </c>
      <c r="D244">
        <v>183.5</v>
      </c>
      <c r="E244">
        <v>179</v>
      </c>
      <c r="F244">
        <v>179.1</v>
      </c>
      <c r="G244">
        <v>154748100</v>
      </c>
      <c r="H244" s="2">
        <f t="shared" si="35"/>
        <v>27715384710</v>
      </c>
      <c r="I244">
        <f t="shared" si="36"/>
        <v>-5.7000000000000171</v>
      </c>
      <c r="J244" t="str">
        <f t="shared" si="37"/>
        <v>高値割、安値割</v>
      </c>
      <c r="K244">
        <f t="shared" si="38"/>
        <v>5.7000000000000171</v>
      </c>
      <c r="N244" s="2">
        <f t="shared" si="33"/>
        <v>2000</v>
      </c>
      <c r="O244" s="2">
        <f t="shared" si="39"/>
        <v>11400.000000000035</v>
      </c>
      <c r="P244" s="2" t="str">
        <f t="shared" si="40"/>
        <v/>
      </c>
      <c r="Q244" s="2" t="str">
        <f t="shared" si="42"/>
        <v/>
      </c>
      <c r="R244" s="2" t="str">
        <f t="shared" si="41"/>
        <v/>
      </c>
      <c r="S244" s="2"/>
      <c r="T244" s="6">
        <f t="shared" si="34"/>
        <v>358200</v>
      </c>
      <c r="U244" s="4">
        <f>SUM(O244:$O$759)+T244</f>
        <v>534800.00000000023</v>
      </c>
      <c r="V244" s="4">
        <f>SUM(O244:$O$756)</f>
        <v>176600.00000000026</v>
      </c>
      <c r="W244" s="4">
        <f>SUM(R244:$S$759)</f>
        <v>83484</v>
      </c>
    </row>
    <row r="245" spans="1:23" x14ac:dyDescent="0.15">
      <c r="A245">
        <v>1</v>
      </c>
      <c r="B245" s="1">
        <v>42444</v>
      </c>
      <c r="C245">
        <v>183.3</v>
      </c>
      <c r="D245">
        <v>187</v>
      </c>
      <c r="E245">
        <v>182.4</v>
      </c>
      <c r="F245">
        <v>184.8</v>
      </c>
      <c r="G245">
        <v>164622500</v>
      </c>
      <c r="H245" s="2">
        <f t="shared" si="35"/>
        <v>30422238000</v>
      </c>
      <c r="I245">
        <f t="shared" si="36"/>
        <v>-0.39999999999997726</v>
      </c>
      <c r="J245" t="str">
        <f t="shared" si="37"/>
        <v>高値割、安値割</v>
      </c>
      <c r="K245" t="str">
        <f t="shared" si="38"/>
        <v/>
      </c>
      <c r="N245" s="2">
        <f t="shared" si="33"/>
        <v>2000</v>
      </c>
      <c r="O245" s="2" t="str">
        <f t="shared" si="39"/>
        <v/>
      </c>
      <c r="P245" s="2" t="str">
        <f t="shared" si="40"/>
        <v/>
      </c>
      <c r="Q245" s="2" t="str">
        <f t="shared" si="42"/>
        <v/>
      </c>
      <c r="R245" s="2" t="str">
        <f t="shared" si="41"/>
        <v/>
      </c>
      <c r="S245" s="2"/>
      <c r="T245" s="6">
        <f t="shared" si="34"/>
        <v>369600</v>
      </c>
      <c r="U245" s="4">
        <f>SUM(O245:$O$759)+T245</f>
        <v>534800.00000000023</v>
      </c>
      <c r="V245" s="4">
        <f>SUM(O245:$O$756)</f>
        <v>165200.00000000023</v>
      </c>
      <c r="W245" s="4">
        <f>SUM(R245:$S$759)</f>
        <v>83484</v>
      </c>
    </row>
    <row r="246" spans="1:23" x14ac:dyDescent="0.15">
      <c r="A246">
        <v>1</v>
      </c>
      <c r="B246" s="1">
        <v>42443</v>
      </c>
      <c r="C246">
        <v>186.9</v>
      </c>
      <c r="D246">
        <v>188.8</v>
      </c>
      <c r="E246">
        <v>184.7</v>
      </c>
      <c r="F246">
        <v>185.2</v>
      </c>
      <c r="G246">
        <v>178173100</v>
      </c>
      <c r="H246" s="2">
        <f t="shared" si="35"/>
        <v>32997658119.999996</v>
      </c>
      <c r="I246">
        <f t="shared" si="36"/>
        <v>2.5</v>
      </c>
      <c r="J246" t="str">
        <f t="shared" si="37"/>
        <v>高値超、安値超</v>
      </c>
      <c r="K246" t="str">
        <f t="shared" si="38"/>
        <v/>
      </c>
      <c r="N246" s="2">
        <f t="shared" si="33"/>
        <v>2000</v>
      </c>
      <c r="O246" s="2" t="str">
        <f t="shared" si="39"/>
        <v/>
      </c>
      <c r="P246" s="2" t="str">
        <f t="shared" si="40"/>
        <v/>
      </c>
      <c r="Q246" s="2">
        <f t="shared" si="42"/>
        <v>356600</v>
      </c>
      <c r="R246" s="2">
        <f t="shared" si="41"/>
        <v>378</v>
      </c>
      <c r="S246" s="2"/>
      <c r="T246" s="6">
        <f t="shared" si="34"/>
        <v>370400</v>
      </c>
      <c r="U246" s="4">
        <f>SUM(O246:$O$759)+T246</f>
        <v>535600.00000000023</v>
      </c>
      <c r="V246" s="4">
        <f>SUM(O246:$O$756)</f>
        <v>165200.00000000023</v>
      </c>
      <c r="W246" s="4">
        <f>SUM(R246:$S$759)</f>
        <v>83484</v>
      </c>
    </row>
    <row r="247" spans="1:23" x14ac:dyDescent="0.15">
      <c r="A247">
        <v>1</v>
      </c>
      <c r="B247" s="1">
        <v>42440</v>
      </c>
      <c r="C247">
        <v>176.5</v>
      </c>
      <c r="D247">
        <v>182.8</v>
      </c>
      <c r="E247">
        <v>175.9</v>
      </c>
      <c r="F247">
        <v>182.7</v>
      </c>
      <c r="G247">
        <v>207459800</v>
      </c>
      <c r="H247" s="2">
        <f t="shared" si="35"/>
        <v>37902905460</v>
      </c>
      <c r="I247">
        <f t="shared" si="36"/>
        <v>4.3999999999999773</v>
      </c>
      <c r="J247" t="str">
        <f t="shared" si="37"/>
        <v>高値超、安値超</v>
      </c>
      <c r="K247" t="str">
        <f t="shared" si="38"/>
        <v/>
      </c>
      <c r="N247" s="2">
        <f t="shared" si="33"/>
        <v>2000</v>
      </c>
      <c r="O247" s="2" t="str">
        <f t="shared" si="39"/>
        <v/>
      </c>
      <c r="P247" s="2">
        <f t="shared" si="40"/>
        <v>356600</v>
      </c>
      <c r="Q247" s="2" t="str">
        <f t="shared" si="42"/>
        <v/>
      </c>
      <c r="R247" s="2" t="str">
        <f t="shared" si="41"/>
        <v/>
      </c>
      <c r="S247" s="2"/>
      <c r="T247" s="6">
        <f t="shared" si="34"/>
        <v>365400</v>
      </c>
      <c r="U247" s="4">
        <f>SUM(O247:$O$759)+T247</f>
        <v>530600.00000000023</v>
      </c>
      <c r="V247" s="4">
        <f>SUM(O247:$O$756)</f>
        <v>165200.00000000023</v>
      </c>
      <c r="W247" s="4">
        <f>SUM(R247:$S$759)</f>
        <v>83106</v>
      </c>
    </row>
    <row r="248" spans="1:23" x14ac:dyDescent="0.15">
      <c r="A248">
        <v>1</v>
      </c>
      <c r="B248" s="1">
        <v>42439</v>
      </c>
      <c r="C248">
        <v>177.4</v>
      </c>
      <c r="D248">
        <v>179.1</v>
      </c>
      <c r="E248">
        <v>174.3</v>
      </c>
      <c r="F248">
        <v>178.3</v>
      </c>
      <c r="G248">
        <v>158731700</v>
      </c>
      <c r="H248" s="2">
        <f t="shared" si="35"/>
        <v>28301862110</v>
      </c>
      <c r="I248">
        <f t="shared" si="36"/>
        <v>2.4000000000000057</v>
      </c>
      <c r="J248" t="str">
        <f t="shared" si="37"/>
        <v/>
      </c>
      <c r="K248">
        <f t="shared" si="38"/>
        <v>-2.4000000000000057</v>
      </c>
      <c r="N248" s="2">
        <f t="shared" si="33"/>
        <v>2000</v>
      </c>
      <c r="O248" s="2">
        <f t="shared" si="39"/>
        <v>-4800.0000000000109</v>
      </c>
      <c r="P248" s="2">
        <f t="shared" si="40"/>
        <v>351800</v>
      </c>
      <c r="Q248" s="2" t="str">
        <f t="shared" si="42"/>
        <v/>
      </c>
      <c r="R248" s="2" t="str">
        <f t="shared" si="41"/>
        <v/>
      </c>
      <c r="S248" s="2"/>
      <c r="T248" s="6">
        <f t="shared" si="34"/>
        <v>356600</v>
      </c>
      <c r="U248" s="4">
        <f>SUM(O248:$O$759)+T248</f>
        <v>521800.00000000023</v>
      </c>
      <c r="V248" s="4">
        <f>SUM(O248:$O$756)</f>
        <v>165200.00000000023</v>
      </c>
      <c r="W248" s="4">
        <f>SUM(R248:$S$759)</f>
        <v>83106</v>
      </c>
    </row>
    <row r="249" spans="1:23" x14ac:dyDescent="0.15">
      <c r="A249">
        <v>1</v>
      </c>
      <c r="B249" s="1">
        <v>42438</v>
      </c>
      <c r="C249">
        <v>175.6</v>
      </c>
      <c r="D249">
        <v>177.6</v>
      </c>
      <c r="E249">
        <v>175.1</v>
      </c>
      <c r="F249">
        <v>175.9</v>
      </c>
      <c r="G249">
        <v>137947700</v>
      </c>
      <c r="H249" s="2">
        <f t="shared" si="35"/>
        <v>24265000430</v>
      </c>
      <c r="I249">
        <f t="shared" si="36"/>
        <v>-2.7999999999999829</v>
      </c>
      <c r="J249" t="str">
        <f t="shared" si="37"/>
        <v>高値割、安値割</v>
      </c>
      <c r="K249">
        <f t="shared" si="38"/>
        <v>2.7999999999999829</v>
      </c>
      <c r="N249" s="2">
        <f t="shared" si="33"/>
        <v>2000</v>
      </c>
      <c r="O249" s="2">
        <f t="shared" si="39"/>
        <v>5599.9999999999654</v>
      </c>
      <c r="P249" s="2">
        <f t="shared" si="40"/>
        <v>357400</v>
      </c>
      <c r="Q249" s="2">
        <f t="shared" si="42"/>
        <v>357400</v>
      </c>
      <c r="R249" s="2">
        <f t="shared" si="41"/>
        <v>378</v>
      </c>
      <c r="S249" s="2"/>
      <c r="T249" s="6">
        <f t="shared" si="34"/>
        <v>351800</v>
      </c>
      <c r="U249" s="4">
        <f>SUM(O249:$O$759)+T249</f>
        <v>521800.00000000023</v>
      </c>
      <c r="V249" s="4">
        <f>SUM(O249:$O$756)</f>
        <v>170000.00000000023</v>
      </c>
      <c r="W249" s="4">
        <f>SUM(R249:$S$759)</f>
        <v>83106</v>
      </c>
    </row>
    <row r="250" spans="1:23" x14ac:dyDescent="0.15">
      <c r="A250">
        <v>1</v>
      </c>
      <c r="B250" s="1">
        <v>42437</v>
      </c>
      <c r="C250">
        <v>180.7</v>
      </c>
      <c r="D250">
        <v>183.1</v>
      </c>
      <c r="E250">
        <v>177</v>
      </c>
      <c r="F250">
        <v>178.7</v>
      </c>
      <c r="G250">
        <v>170392000</v>
      </c>
      <c r="H250" s="2">
        <f t="shared" si="35"/>
        <v>30449050399.999996</v>
      </c>
      <c r="I250">
        <f t="shared" si="36"/>
        <v>-2.3000000000000114</v>
      </c>
      <c r="J250" t="str">
        <f t="shared" si="37"/>
        <v>高値割、安値割</v>
      </c>
      <c r="K250">
        <f t="shared" si="38"/>
        <v>2.3000000000000114</v>
      </c>
      <c r="N250" s="2">
        <f t="shared" si="33"/>
        <v>2000</v>
      </c>
      <c r="O250" s="2">
        <f t="shared" si="39"/>
        <v>4600.0000000000227</v>
      </c>
      <c r="P250" s="2" t="str">
        <f t="shared" si="40"/>
        <v/>
      </c>
      <c r="Q250" s="2" t="str">
        <f t="shared" si="42"/>
        <v/>
      </c>
      <c r="R250" s="2" t="str">
        <f t="shared" si="41"/>
        <v/>
      </c>
      <c r="S250" s="2"/>
      <c r="T250" s="6">
        <f t="shared" si="34"/>
        <v>357400</v>
      </c>
      <c r="U250" s="4">
        <f>SUM(O250:$O$759)+T250</f>
        <v>521800.00000000029</v>
      </c>
      <c r="V250" s="4">
        <f>SUM(O250:$O$756)</f>
        <v>164400.00000000029</v>
      </c>
      <c r="W250" s="4">
        <f>SUM(R250:$S$759)</f>
        <v>82728</v>
      </c>
    </row>
    <row r="251" spans="1:23" x14ac:dyDescent="0.15">
      <c r="A251">
        <v>1</v>
      </c>
      <c r="B251" s="1">
        <v>42436</v>
      </c>
      <c r="C251">
        <v>184.7</v>
      </c>
      <c r="D251">
        <v>184.9</v>
      </c>
      <c r="E251">
        <v>180.3</v>
      </c>
      <c r="F251">
        <v>181</v>
      </c>
      <c r="G251">
        <v>189252900</v>
      </c>
      <c r="H251" s="2">
        <f t="shared" si="35"/>
        <v>34254774900</v>
      </c>
      <c r="I251">
        <f t="shared" si="36"/>
        <v>-3.6999999999999886</v>
      </c>
      <c r="J251" t="str">
        <f t="shared" si="37"/>
        <v>高値割、安値割</v>
      </c>
      <c r="K251" t="str">
        <f t="shared" si="38"/>
        <v/>
      </c>
      <c r="N251" s="2">
        <f t="shared" si="33"/>
        <v>2000</v>
      </c>
      <c r="O251" s="2" t="str">
        <f t="shared" si="39"/>
        <v/>
      </c>
      <c r="P251" s="2" t="str">
        <f t="shared" si="40"/>
        <v/>
      </c>
      <c r="Q251" s="2" t="str">
        <f t="shared" si="42"/>
        <v/>
      </c>
      <c r="R251" s="2" t="str">
        <f t="shared" si="41"/>
        <v/>
      </c>
      <c r="S251" s="2"/>
      <c r="T251" s="6">
        <f t="shared" si="34"/>
        <v>362000</v>
      </c>
      <c r="U251" s="4">
        <f>SUM(O251:$O$759)+T251</f>
        <v>521800.00000000023</v>
      </c>
      <c r="V251" s="4">
        <f>SUM(O251:$O$756)</f>
        <v>159800.00000000026</v>
      </c>
      <c r="W251" s="4">
        <f>SUM(R251:$S$759)</f>
        <v>82728</v>
      </c>
    </row>
    <row r="252" spans="1:23" x14ac:dyDescent="0.15">
      <c r="A252">
        <v>1</v>
      </c>
      <c r="B252" s="1">
        <v>42433</v>
      </c>
      <c r="C252">
        <v>186.9</v>
      </c>
      <c r="D252">
        <v>187.3</v>
      </c>
      <c r="E252">
        <v>182.6</v>
      </c>
      <c r="F252">
        <v>184.7</v>
      </c>
      <c r="G252">
        <v>216499200</v>
      </c>
      <c r="H252" s="2">
        <f t="shared" si="35"/>
        <v>39987402240</v>
      </c>
      <c r="I252">
        <f t="shared" si="36"/>
        <v>-0.10000000000002274</v>
      </c>
      <c r="J252" t="str">
        <f t="shared" si="37"/>
        <v>高値超、安値超</v>
      </c>
      <c r="K252" t="str">
        <f t="shared" si="38"/>
        <v/>
      </c>
      <c r="N252" s="2">
        <f t="shared" si="33"/>
        <v>2000</v>
      </c>
      <c r="O252" s="2" t="str">
        <f t="shared" si="39"/>
        <v/>
      </c>
      <c r="P252" s="2" t="str">
        <f t="shared" si="40"/>
        <v/>
      </c>
      <c r="Q252" s="2">
        <f t="shared" si="42"/>
        <v>348400</v>
      </c>
      <c r="R252" s="2">
        <f t="shared" si="41"/>
        <v>378</v>
      </c>
      <c r="S252" s="2"/>
      <c r="T252" s="6">
        <f t="shared" si="34"/>
        <v>369400</v>
      </c>
      <c r="U252" s="4">
        <f>SUM(O252:$O$759)+T252</f>
        <v>529200.00000000023</v>
      </c>
      <c r="V252" s="4">
        <f>SUM(O252:$O$756)</f>
        <v>159800.00000000026</v>
      </c>
      <c r="W252" s="4">
        <f>SUM(R252:$S$759)</f>
        <v>82728</v>
      </c>
    </row>
    <row r="253" spans="1:23" x14ac:dyDescent="0.15">
      <c r="A253">
        <v>1</v>
      </c>
      <c r="B253" s="1">
        <v>42432</v>
      </c>
      <c r="C253">
        <v>175.7</v>
      </c>
      <c r="D253">
        <v>186.9</v>
      </c>
      <c r="E253">
        <v>175.6</v>
      </c>
      <c r="F253">
        <v>184.8</v>
      </c>
      <c r="G253">
        <v>302908500</v>
      </c>
      <c r="H253" s="2">
        <f t="shared" si="35"/>
        <v>55977490800</v>
      </c>
      <c r="I253">
        <f t="shared" si="36"/>
        <v>10.600000000000023</v>
      </c>
      <c r="J253" t="str">
        <f t="shared" si="37"/>
        <v>高値超、安値超</v>
      </c>
      <c r="K253" t="str">
        <f t="shared" si="38"/>
        <v/>
      </c>
      <c r="N253" s="2">
        <f t="shared" si="33"/>
        <v>2000</v>
      </c>
      <c r="O253" s="2" t="str">
        <f t="shared" si="39"/>
        <v/>
      </c>
      <c r="P253" s="2">
        <f t="shared" si="40"/>
        <v>348400</v>
      </c>
      <c r="Q253" s="2" t="str">
        <f t="shared" si="42"/>
        <v/>
      </c>
      <c r="R253" s="2" t="str">
        <f t="shared" si="41"/>
        <v/>
      </c>
      <c r="S253" s="2"/>
      <c r="T253" s="6">
        <f t="shared" si="34"/>
        <v>369600</v>
      </c>
      <c r="U253" s="4">
        <f>SUM(O253:$O$759)+T253</f>
        <v>529400.00000000023</v>
      </c>
      <c r="V253" s="4">
        <f>SUM(O253:$O$756)</f>
        <v>159800.00000000026</v>
      </c>
      <c r="W253" s="4">
        <f>SUM(R253:$S$759)</f>
        <v>82350</v>
      </c>
    </row>
    <row r="254" spans="1:23" x14ac:dyDescent="0.15">
      <c r="A254">
        <v>1</v>
      </c>
      <c r="B254" s="1">
        <v>42431</v>
      </c>
      <c r="C254">
        <v>172.9</v>
      </c>
      <c r="D254">
        <v>174.9</v>
      </c>
      <c r="E254">
        <v>172</v>
      </c>
      <c r="F254">
        <v>174.2</v>
      </c>
      <c r="G254">
        <v>153190800</v>
      </c>
      <c r="H254" s="2">
        <f t="shared" si="35"/>
        <v>26685837360</v>
      </c>
      <c r="I254">
        <f t="shared" si="36"/>
        <v>6.2999999999999829</v>
      </c>
      <c r="J254" t="str">
        <f t="shared" si="37"/>
        <v>高値超、安値超</v>
      </c>
      <c r="K254">
        <f t="shared" si="38"/>
        <v>-6.2999999999999829</v>
      </c>
      <c r="N254" s="2">
        <f t="shared" si="33"/>
        <v>2000</v>
      </c>
      <c r="O254" s="2">
        <f t="shared" si="39"/>
        <v>-12599.999999999965</v>
      </c>
      <c r="P254" s="2">
        <f t="shared" si="40"/>
        <v>335800</v>
      </c>
      <c r="Q254" s="2">
        <f t="shared" si="42"/>
        <v>335800</v>
      </c>
      <c r="R254" s="2">
        <f t="shared" si="41"/>
        <v>378</v>
      </c>
      <c r="S254" s="2"/>
      <c r="T254" s="6">
        <f t="shared" si="34"/>
        <v>348400</v>
      </c>
      <c r="U254" s="4">
        <f>SUM(O254:$O$759)+T254</f>
        <v>508200.00000000023</v>
      </c>
      <c r="V254" s="4">
        <f>SUM(O254:$O$756)</f>
        <v>159800.00000000026</v>
      </c>
      <c r="W254" s="4">
        <f>SUM(R254:$S$759)</f>
        <v>82350</v>
      </c>
    </row>
    <row r="255" spans="1:23" x14ac:dyDescent="0.15">
      <c r="A255">
        <v>1</v>
      </c>
      <c r="B255" s="1">
        <v>42430</v>
      </c>
      <c r="C255">
        <v>166.2</v>
      </c>
      <c r="D255">
        <v>168.3</v>
      </c>
      <c r="E255">
        <v>163.80000000000001</v>
      </c>
      <c r="F255">
        <v>167.9</v>
      </c>
      <c r="G255">
        <v>137706100</v>
      </c>
      <c r="H255" s="2">
        <f t="shared" si="35"/>
        <v>23120854190</v>
      </c>
      <c r="I255">
        <f t="shared" si="36"/>
        <v>1.8000000000000114</v>
      </c>
      <c r="J255" t="str">
        <f t="shared" si="37"/>
        <v>高値割、安値割</v>
      </c>
      <c r="K255">
        <f t="shared" si="38"/>
        <v>-1.8000000000000114</v>
      </c>
      <c r="N255" s="2">
        <f t="shared" si="33"/>
        <v>2000</v>
      </c>
      <c r="O255" s="2">
        <f t="shared" si="39"/>
        <v>-3600.0000000000227</v>
      </c>
      <c r="P255" s="2" t="str">
        <f t="shared" si="40"/>
        <v/>
      </c>
      <c r="Q255" s="2" t="str">
        <f t="shared" si="42"/>
        <v/>
      </c>
      <c r="R255" s="2" t="str">
        <f t="shared" si="41"/>
        <v/>
      </c>
      <c r="S255" s="2"/>
      <c r="T255" s="6">
        <f t="shared" si="34"/>
        <v>335800</v>
      </c>
      <c r="U255" s="4">
        <f>SUM(O255:$O$759)+T255</f>
        <v>508200.00000000023</v>
      </c>
      <c r="V255" s="4">
        <f>SUM(O255:$O$756)</f>
        <v>172400.00000000023</v>
      </c>
      <c r="W255" s="4">
        <f>SUM(R255:$S$759)</f>
        <v>81972</v>
      </c>
    </row>
    <row r="256" spans="1:23" x14ac:dyDescent="0.15">
      <c r="A256">
        <v>1</v>
      </c>
      <c r="B256" s="1">
        <v>42429</v>
      </c>
      <c r="C256">
        <v>170.4</v>
      </c>
      <c r="D256">
        <v>170.8</v>
      </c>
      <c r="E256">
        <v>166.1</v>
      </c>
      <c r="F256">
        <v>166.1</v>
      </c>
      <c r="G256">
        <v>191539700</v>
      </c>
      <c r="H256" s="2">
        <f t="shared" si="35"/>
        <v>31814744170</v>
      </c>
      <c r="I256">
        <f t="shared" si="36"/>
        <v>-2</v>
      </c>
      <c r="J256" t="str">
        <f t="shared" si="37"/>
        <v>高値割、安値割</v>
      </c>
      <c r="K256" t="str">
        <f t="shared" si="38"/>
        <v/>
      </c>
      <c r="N256" s="2">
        <f t="shared" si="33"/>
        <v>2000</v>
      </c>
      <c r="O256" s="2" t="str">
        <f t="shared" si="39"/>
        <v/>
      </c>
      <c r="P256" s="2" t="str">
        <f t="shared" si="40"/>
        <v/>
      </c>
      <c r="Q256" s="2" t="str">
        <f t="shared" si="42"/>
        <v/>
      </c>
      <c r="R256" s="2" t="str">
        <f t="shared" si="41"/>
        <v/>
      </c>
      <c r="S256" s="2"/>
      <c r="T256" s="6">
        <f t="shared" si="34"/>
        <v>332200</v>
      </c>
      <c r="U256" s="4">
        <f>SUM(O256:$O$759)+T256</f>
        <v>508200.00000000023</v>
      </c>
      <c r="V256" s="4">
        <f>SUM(O256:$O$756)</f>
        <v>176000.00000000026</v>
      </c>
      <c r="W256" s="4">
        <f>SUM(R256:$S$759)</f>
        <v>81972</v>
      </c>
    </row>
    <row r="257" spans="1:23" x14ac:dyDescent="0.15">
      <c r="A257">
        <v>1</v>
      </c>
      <c r="B257" s="1">
        <v>42426</v>
      </c>
      <c r="C257">
        <v>173</v>
      </c>
      <c r="D257">
        <v>175.3</v>
      </c>
      <c r="E257">
        <v>168</v>
      </c>
      <c r="F257">
        <v>168.1</v>
      </c>
      <c r="G257">
        <v>194037500</v>
      </c>
      <c r="H257" s="2">
        <f t="shared" si="35"/>
        <v>32617703750</v>
      </c>
      <c r="I257">
        <f t="shared" si="36"/>
        <v>-2.5</v>
      </c>
      <c r="J257" t="str">
        <f t="shared" si="37"/>
        <v>高値超、安値超</v>
      </c>
      <c r="K257" t="str">
        <f t="shared" si="38"/>
        <v/>
      </c>
      <c r="N257" s="2">
        <f t="shared" si="33"/>
        <v>2000</v>
      </c>
      <c r="O257" s="2" t="str">
        <f t="shared" si="39"/>
        <v/>
      </c>
      <c r="P257" s="2" t="str">
        <f t="shared" si="40"/>
        <v/>
      </c>
      <c r="Q257" s="2" t="str">
        <f t="shared" si="42"/>
        <v/>
      </c>
      <c r="R257" s="2" t="str">
        <f t="shared" si="41"/>
        <v/>
      </c>
      <c r="S257" s="2"/>
      <c r="T257" s="6">
        <f t="shared" si="34"/>
        <v>336200</v>
      </c>
      <c r="U257" s="4">
        <f>SUM(O257:$O$759)+T257</f>
        <v>512200.00000000023</v>
      </c>
      <c r="V257" s="4">
        <f>SUM(O257:$O$756)</f>
        <v>176000.00000000026</v>
      </c>
      <c r="W257" s="4">
        <f>SUM(R257:$S$759)</f>
        <v>81972</v>
      </c>
    </row>
    <row r="258" spans="1:23" x14ac:dyDescent="0.15">
      <c r="A258">
        <v>1</v>
      </c>
      <c r="B258" s="1">
        <v>42425</v>
      </c>
      <c r="C258">
        <v>166.3</v>
      </c>
      <c r="D258">
        <v>172</v>
      </c>
      <c r="E258">
        <v>165.2</v>
      </c>
      <c r="F258">
        <v>170.6</v>
      </c>
      <c r="G258">
        <v>155890800</v>
      </c>
      <c r="H258" s="2">
        <f t="shared" si="35"/>
        <v>26594970480</v>
      </c>
      <c r="I258">
        <f t="shared" si="36"/>
        <v>4.5</v>
      </c>
      <c r="J258" t="str">
        <f t="shared" si="37"/>
        <v>高値超、安値超</v>
      </c>
      <c r="K258" t="str">
        <f t="shared" si="38"/>
        <v/>
      </c>
      <c r="N258" s="2">
        <f t="shared" si="33"/>
        <v>2000</v>
      </c>
      <c r="O258" s="2" t="str">
        <f t="shared" si="39"/>
        <v/>
      </c>
      <c r="P258" s="2" t="str">
        <f t="shared" si="40"/>
        <v/>
      </c>
      <c r="Q258" s="2">
        <f t="shared" si="42"/>
        <v>331800</v>
      </c>
      <c r="R258" s="2">
        <f t="shared" si="41"/>
        <v>378</v>
      </c>
      <c r="S258" s="2"/>
      <c r="T258" s="6">
        <f t="shared" si="34"/>
        <v>341200</v>
      </c>
      <c r="U258" s="4">
        <f>SUM(O258:$O$759)+T258</f>
        <v>517200.00000000023</v>
      </c>
      <c r="V258" s="4">
        <f>SUM(O258:$O$756)</f>
        <v>176000.00000000026</v>
      </c>
      <c r="W258" s="4">
        <f>SUM(R258:$S$759)</f>
        <v>81972</v>
      </c>
    </row>
    <row r="259" spans="1:23" x14ac:dyDescent="0.15">
      <c r="A259">
        <v>1</v>
      </c>
      <c r="B259" s="1">
        <v>42424</v>
      </c>
      <c r="C259">
        <v>164.6</v>
      </c>
      <c r="D259">
        <v>169.6</v>
      </c>
      <c r="E259">
        <v>162.80000000000001</v>
      </c>
      <c r="F259">
        <v>166.1</v>
      </c>
      <c r="G259">
        <v>161399400</v>
      </c>
      <c r="H259" s="2">
        <f t="shared" si="35"/>
        <v>26808440340</v>
      </c>
      <c r="I259">
        <f t="shared" si="36"/>
        <v>0.19999999999998863</v>
      </c>
      <c r="J259" t="str">
        <f t="shared" si="37"/>
        <v/>
      </c>
      <c r="K259" t="str">
        <f t="shared" si="38"/>
        <v/>
      </c>
      <c r="N259" s="2">
        <f t="shared" si="33"/>
        <v>2000</v>
      </c>
      <c r="O259" s="2" t="str">
        <f t="shared" si="39"/>
        <v/>
      </c>
      <c r="P259" s="2">
        <f t="shared" si="40"/>
        <v>331800</v>
      </c>
      <c r="Q259" s="2" t="str">
        <f t="shared" si="42"/>
        <v/>
      </c>
      <c r="R259" s="2" t="str">
        <f t="shared" si="41"/>
        <v/>
      </c>
      <c r="S259" s="2"/>
      <c r="T259" s="6">
        <f t="shared" si="34"/>
        <v>332200</v>
      </c>
      <c r="U259" s="4">
        <f>SUM(O259:$O$759)+T259</f>
        <v>508200.00000000023</v>
      </c>
      <c r="V259" s="4">
        <f>SUM(O259:$O$756)</f>
        <v>176000.00000000026</v>
      </c>
      <c r="W259" s="4">
        <f>SUM(R259:$S$759)</f>
        <v>81594</v>
      </c>
    </row>
    <row r="260" spans="1:23" x14ac:dyDescent="0.15">
      <c r="A260">
        <v>1</v>
      </c>
      <c r="B260" s="1">
        <v>42423</v>
      </c>
      <c r="C260">
        <v>167.5</v>
      </c>
      <c r="D260">
        <v>169.1</v>
      </c>
      <c r="E260">
        <v>165.6</v>
      </c>
      <c r="F260">
        <v>165.9</v>
      </c>
      <c r="G260">
        <v>161309000</v>
      </c>
      <c r="H260" s="2">
        <f t="shared" si="35"/>
        <v>26761163100</v>
      </c>
      <c r="I260">
        <f t="shared" si="36"/>
        <v>-0.40000000000000568</v>
      </c>
      <c r="J260" t="str">
        <f t="shared" si="37"/>
        <v>高値超、安値超</v>
      </c>
      <c r="K260">
        <f t="shared" si="38"/>
        <v>0.40000000000000568</v>
      </c>
      <c r="N260" s="2">
        <f t="shared" si="33"/>
        <v>2000</v>
      </c>
      <c r="O260" s="2">
        <f t="shared" si="39"/>
        <v>800.00000000001137</v>
      </c>
      <c r="P260" s="2">
        <f t="shared" si="40"/>
        <v>332600</v>
      </c>
      <c r="Q260" s="2">
        <f t="shared" si="42"/>
        <v>332600</v>
      </c>
      <c r="R260" s="2">
        <f t="shared" si="41"/>
        <v>378</v>
      </c>
      <c r="S260" s="2"/>
      <c r="T260" s="6">
        <f t="shared" si="34"/>
        <v>331800</v>
      </c>
      <c r="U260" s="4">
        <f>SUM(O260:$O$759)+T260</f>
        <v>507800.00000000023</v>
      </c>
      <c r="V260" s="4">
        <f>SUM(O260:$O$756)</f>
        <v>176000.00000000026</v>
      </c>
      <c r="W260" s="4">
        <f>SUM(R260:$S$759)</f>
        <v>81594</v>
      </c>
    </row>
    <row r="261" spans="1:23" x14ac:dyDescent="0.15">
      <c r="A261">
        <v>1</v>
      </c>
      <c r="B261" s="1">
        <v>42422</v>
      </c>
      <c r="C261">
        <v>165.1</v>
      </c>
      <c r="D261">
        <v>167.8</v>
      </c>
      <c r="E261">
        <v>162.1</v>
      </c>
      <c r="F261">
        <v>166.3</v>
      </c>
      <c r="G261">
        <v>148197200</v>
      </c>
      <c r="H261" s="2">
        <f t="shared" si="35"/>
        <v>24645194360</v>
      </c>
      <c r="I261">
        <f t="shared" si="36"/>
        <v>-0.69999999999998863</v>
      </c>
      <c r="J261" t="str">
        <f t="shared" si="37"/>
        <v>高値割、安値割</v>
      </c>
      <c r="K261">
        <f t="shared" si="38"/>
        <v>0.69999999999998863</v>
      </c>
      <c r="N261" s="2">
        <f t="shared" si="33"/>
        <v>2000</v>
      </c>
      <c r="O261" s="2">
        <f t="shared" si="39"/>
        <v>1399.9999999999773</v>
      </c>
      <c r="P261" s="2" t="str">
        <f t="shared" si="40"/>
        <v/>
      </c>
      <c r="Q261" s="2" t="str">
        <f t="shared" si="42"/>
        <v/>
      </c>
      <c r="R261" s="2" t="str">
        <f t="shared" si="41"/>
        <v/>
      </c>
      <c r="S261" s="2"/>
      <c r="T261" s="6">
        <f t="shared" si="34"/>
        <v>332600</v>
      </c>
      <c r="U261" s="4">
        <f>SUM(O261:$O$759)+T261</f>
        <v>507800.00000000023</v>
      </c>
      <c r="V261" s="4">
        <f>SUM(O261:$O$756)</f>
        <v>175200.00000000023</v>
      </c>
      <c r="W261" s="4">
        <f>SUM(R261:$S$759)</f>
        <v>81216</v>
      </c>
    </row>
    <row r="262" spans="1:23" x14ac:dyDescent="0.15">
      <c r="A262">
        <v>1</v>
      </c>
      <c r="B262" s="1">
        <v>42419</v>
      </c>
      <c r="C262">
        <v>170.5</v>
      </c>
      <c r="D262">
        <v>171</v>
      </c>
      <c r="E262">
        <v>165.5</v>
      </c>
      <c r="F262">
        <v>167</v>
      </c>
      <c r="G262">
        <v>173826600</v>
      </c>
      <c r="H262" s="2">
        <f t="shared" si="35"/>
        <v>29029042200</v>
      </c>
      <c r="I262">
        <f t="shared" si="36"/>
        <v>-6</v>
      </c>
      <c r="J262" t="str">
        <f t="shared" si="37"/>
        <v>高値割、安値割</v>
      </c>
      <c r="K262" t="str">
        <f t="shared" si="38"/>
        <v/>
      </c>
      <c r="N262" s="2">
        <f t="shared" si="33"/>
        <v>2000</v>
      </c>
      <c r="O262" s="2" t="str">
        <f t="shared" si="39"/>
        <v/>
      </c>
      <c r="P262" s="2" t="str">
        <f t="shared" si="40"/>
        <v/>
      </c>
      <c r="Q262" s="2" t="str">
        <f t="shared" si="42"/>
        <v/>
      </c>
      <c r="R262" s="2" t="str">
        <f t="shared" si="41"/>
        <v/>
      </c>
      <c r="S262" s="2"/>
      <c r="T262" s="6">
        <f t="shared" si="34"/>
        <v>334000</v>
      </c>
      <c r="U262" s="4">
        <f>SUM(O262:$O$759)+T262</f>
        <v>507800.00000000023</v>
      </c>
      <c r="V262" s="4">
        <f>SUM(O262:$O$756)</f>
        <v>173800.00000000026</v>
      </c>
      <c r="W262" s="4">
        <f>SUM(R262:$S$759)</f>
        <v>81216</v>
      </c>
    </row>
    <row r="263" spans="1:23" x14ac:dyDescent="0.15">
      <c r="A263">
        <v>1</v>
      </c>
      <c r="B263" s="1">
        <v>42418</v>
      </c>
      <c r="C263">
        <v>174.8</v>
      </c>
      <c r="D263">
        <v>175.1</v>
      </c>
      <c r="E263">
        <v>170.6</v>
      </c>
      <c r="F263">
        <v>173</v>
      </c>
      <c r="G263">
        <v>171504300</v>
      </c>
      <c r="H263" s="2">
        <f t="shared" si="35"/>
        <v>29670243900</v>
      </c>
      <c r="I263">
        <f t="shared" si="36"/>
        <v>4.3000000000000114</v>
      </c>
      <c r="J263" t="str">
        <f t="shared" si="37"/>
        <v>高値超、安値超</v>
      </c>
      <c r="K263" t="str">
        <f t="shared" si="38"/>
        <v/>
      </c>
      <c r="N263" s="2">
        <f t="shared" si="33"/>
        <v>2000</v>
      </c>
      <c r="O263" s="2" t="str">
        <f t="shared" si="39"/>
        <v/>
      </c>
      <c r="P263" s="2" t="str">
        <f t="shared" si="40"/>
        <v/>
      </c>
      <c r="Q263" s="2" t="str">
        <f t="shared" si="42"/>
        <v/>
      </c>
      <c r="R263" s="2" t="str">
        <f t="shared" si="41"/>
        <v/>
      </c>
      <c r="S263" s="2"/>
      <c r="T263" s="6">
        <f t="shared" si="34"/>
        <v>346000</v>
      </c>
      <c r="U263" s="4">
        <f>SUM(O263:$O$759)+T263</f>
        <v>519800.00000000023</v>
      </c>
      <c r="V263" s="4">
        <f>SUM(O263:$O$756)</f>
        <v>173800.00000000026</v>
      </c>
      <c r="W263" s="4">
        <f>SUM(R263:$S$759)</f>
        <v>81216</v>
      </c>
    </row>
    <row r="264" spans="1:23" x14ac:dyDescent="0.15">
      <c r="A264">
        <v>1</v>
      </c>
      <c r="B264" s="1">
        <v>42417</v>
      </c>
      <c r="C264">
        <v>171.5</v>
      </c>
      <c r="D264">
        <v>173.7</v>
      </c>
      <c r="E264">
        <v>167</v>
      </c>
      <c r="F264">
        <v>168.7</v>
      </c>
      <c r="G264">
        <v>222655300</v>
      </c>
      <c r="H264" s="2">
        <f t="shared" si="35"/>
        <v>37561949110</v>
      </c>
      <c r="I264">
        <f t="shared" si="36"/>
        <v>-4.4000000000000057</v>
      </c>
      <c r="J264" t="str">
        <f t="shared" si="37"/>
        <v/>
      </c>
      <c r="K264" t="str">
        <f t="shared" si="38"/>
        <v/>
      </c>
      <c r="N264" s="2">
        <f t="shared" si="33"/>
        <v>2000</v>
      </c>
      <c r="O264" s="2" t="str">
        <f t="shared" si="39"/>
        <v/>
      </c>
      <c r="P264" s="2" t="str">
        <f t="shared" si="40"/>
        <v/>
      </c>
      <c r="Q264" s="2">
        <f t="shared" si="42"/>
        <v>336600</v>
      </c>
      <c r="R264" s="2">
        <f t="shared" si="41"/>
        <v>378</v>
      </c>
      <c r="S264" s="2"/>
      <c r="T264" s="6">
        <f t="shared" si="34"/>
        <v>337400</v>
      </c>
      <c r="U264" s="4">
        <f>SUM(O264:$O$759)+T264</f>
        <v>511200.00000000023</v>
      </c>
      <c r="V264" s="4">
        <f>SUM(O264:$O$756)</f>
        <v>173800.00000000026</v>
      </c>
      <c r="W264" s="4">
        <f>SUM(R264:$S$759)</f>
        <v>81216</v>
      </c>
    </row>
    <row r="265" spans="1:23" x14ac:dyDescent="0.15">
      <c r="A265">
        <v>1</v>
      </c>
      <c r="B265" s="1">
        <v>42416</v>
      </c>
      <c r="C265">
        <v>168</v>
      </c>
      <c r="D265">
        <v>178</v>
      </c>
      <c r="E265">
        <v>167</v>
      </c>
      <c r="F265">
        <v>173.1</v>
      </c>
      <c r="G265">
        <v>276705100</v>
      </c>
      <c r="H265" s="2">
        <f t="shared" si="35"/>
        <v>47897652810</v>
      </c>
      <c r="I265">
        <f t="shared" si="36"/>
        <v>4.7999999999999829</v>
      </c>
      <c r="J265" t="str">
        <f t="shared" si="37"/>
        <v>高値超、安値超</v>
      </c>
      <c r="K265" t="str">
        <f t="shared" si="38"/>
        <v/>
      </c>
      <c r="N265" s="2">
        <f t="shared" si="33"/>
        <v>2000</v>
      </c>
      <c r="O265" s="2" t="str">
        <f t="shared" si="39"/>
        <v/>
      </c>
      <c r="P265" s="2">
        <f t="shared" si="40"/>
        <v>336600</v>
      </c>
      <c r="Q265" s="2" t="str">
        <f t="shared" si="42"/>
        <v/>
      </c>
      <c r="R265" s="2" t="str">
        <f t="shared" si="41"/>
        <v/>
      </c>
      <c r="S265" s="2"/>
      <c r="T265" s="6">
        <f t="shared" si="34"/>
        <v>346200</v>
      </c>
      <c r="U265" s="4">
        <f>SUM(O265:$O$759)+T265</f>
        <v>520000.00000000023</v>
      </c>
      <c r="V265" s="4">
        <f>SUM(O265:$O$756)</f>
        <v>173800.00000000026</v>
      </c>
      <c r="W265" s="4">
        <f>SUM(R265:$S$759)</f>
        <v>80838</v>
      </c>
    </row>
    <row r="266" spans="1:23" x14ac:dyDescent="0.15">
      <c r="A266">
        <v>1</v>
      </c>
      <c r="B266" s="1">
        <v>42415</v>
      </c>
      <c r="C266">
        <v>165</v>
      </c>
      <c r="D266">
        <v>170.5</v>
      </c>
      <c r="E266">
        <v>163</v>
      </c>
      <c r="F266">
        <v>168.3</v>
      </c>
      <c r="G266">
        <v>290219800</v>
      </c>
      <c r="H266" s="2">
        <f t="shared" si="35"/>
        <v>48843992340</v>
      </c>
      <c r="I266">
        <f t="shared" si="36"/>
        <v>13.100000000000023</v>
      </c>
      <c r="J266" t="str">
        <f t="shared" si="37"/>
        <v>高値超、安値超</v>
      </c>
      <c r="K266">
        <f t="shared" si="38"/>
        <v>-13.100000000000023</v>
      </c>
      <c r="N266" s="2">
        <f t="shared" si="33"/>
        <v>2000</v>
      </c>
      <c r="O266" s="2">
        <f t="shared" si="39"/>
        <v>-26200.000000000044</v>
      </c>
      <c r="P266" s="2">
        <f t="shared" si="40"/>
        <v>310400</v>
      </c>
      <c r="Q266" s="2" t="str">
        <f t="shared" si="42"/>
        <v/>
      </c>
      <c r="R266" s="2" t="str">
        <f t="shared" si="41"/>
        <v/>
      </c>
      <c r="S266" s="2"/>
      <c r="T266" s="6">
        <f t="shared" si="34"/>
        <v>336600</v>
      </c>
      <c r="U266" s="4">
        <f>SUM(O266:$O$759)+T266</f>
        <v>510400.00000000023</v>
      </c>
      <c r="V266" s="4">
        <f>SUM(O266:$O$756)</f>
        <v>173800.00000000026</v>
      </c>
      <c r="W266" s="4">
        <f>SUM(R266:$S$759)</f>
        <v>80838</v>
      </c>
    </row>
    <row r="267" spans="1:23" x14ac:dyDescent="0.15">
      <c r="A267">
        <v>1</v>
      </c>
      <c r="B267" s="1">
        <v>42412</v>
      </c>
      <c r="C267">
        <v>149.30000000000001</v>
      </c>
      <c r="D267">
        <v>161.1</v>
      </c>
      <c r="E267">
        <v>149.30000000000001</v>
      </c>
      <c r="F267">
        <v>155.19999999999999</v>
      </c>
      <c r="G267">
        <v>488632700</v>
      </c>
      <c r="H267" s="2">
        <f t="shared" si="35"/>
        <v>75835795040</v>
      </c>
      <c r="I267">
        <f t="shared" si="36"/>
        <v>-5.9000000000000057</v>
      </c>
      <c r="J267" t="str">
        <f t="shared" si="37"/>
        <v>高値割、安値割</v>
      </c>
      <c r="K267">
        <f t="shared" si="38"/>
        <v>5.9000000000000057</v>
      </c>
      <c r="N267" s="2">
        <f t="shared" si="33"/>
        <v>2000</v>
      </c>
      <c r="O267" s="2">
        <f t="shared" si="39"/>
        <v>11800.000000000011</v>
      </c>
      <c r="P267" s="2">
        <f t="shared" si="40"/>
        <v>322200</v>
      </c>
      <c r="Q267" s="2" t="str">
        <f t="shared" si="42"/>
        <v/>
      </c>
      <c r="R267" s="2" t="str">
        <f t="shared" si="41"/>
        <v/>
      </c>
      <c r="S267" s="2"/>
      <c r="T267" s="6">
        <f t="shared" si="34"/>
        <v>310400</v>
      </c>
      <c r="U267" s="4">
        <f>SUM(O267:$O$759)+T267</f>
        <v>510400.00000000035</v>
      </c>
      <c r="V267" s="4">
        <f>SUM(O267:$O$756)</f>
        <v>200000.00000000035</v>
      </c>
      <c r="W267" s="4">
        <f>SUM(R267:$S$759)</f>
        <v>80838</v>
      </c>
    </row>
    <row r="268" spans="1:23" x14ac:dyDescent="0.15">
      <c r="A268">
        <v>1</v>
      </c>
      <c r="B268" s="1">
        <v>42410</v>
      </c>
      <c r="C268">
        <v>170</v>
      </c>
      <c r="D268">
        <v>170.9</v>
      </c>
      <c r="E268">
        <v>159.1</v>
      </c>
      <c r="F268">
        <v>161.1</v>
      </c>
      <c r="G268">
        <v>405445300</v>
      </c>
      <c r="H268" s="2">
        <f t="shared" si="35"/>
        <v>65317237830</v>
      </c>
      <c r="I268">
        <f t="shared" si="36"/>
        <v>-9.2000000000000171</v>
      </c>
      <c r="J268" t="str">
        <f t="shared" si="37"/>
        <v>高値割、安値割</v>
      </c>
      <c r="K268">
        <f t="shared" si="38"/>
        <v>9.2000000000000171</v>
      </c>
      <c r="N268" s="2">
        <f t="shared" si="33"/>
        <v>2000</v>
      </c>
      <c r="O268" s="2">
        <f t="shared" si="39"/>
        <v>18400.000000000033</v>
      </c>
      <c r="P268" s="2">
        <f t="shared" si="40"/>
        <v>340600</v>
      </c>
      <c r="Q268" s="2" t="str">
        <f t="shared" si="42"/>
        <v/>
      </c>
      <c r="R268" s="2" t="str">
        <f t="shared" si="41"/>
        <v/>
      </c>
      <c r="S268" s="2"/>
      <c r="T268" s="6">
        <f t="shared" si="34"/>
        <v>322200</v>
      </c>
      <c r="U268" s="4">
        <f>SUM(O268:$O$759)+T268</f>
        <v>510400.00000000029</v>
      </c>
      <c r="V268" s="4">
        <f>SUM(O268:$O$756)</f>
        <v>188200.00000000029</v>
      </c>
      <c r="W268" s="4">
        <f>SUM(R268:$S$759)</f>
        <v>80838</v>
      </c>
    </row>
    <row r="269" spans="1:23" x14ac:dyDescent="0.15">
      <c r="A269">
        <v>1</v>
      </c>
      <c r="B269" s="1">
        <v>42409</v>
      </c>
      <c r="C269">
        <v>174.8</v>
      </c>
      <c r="D269">
        <v>174.8</v>
      </c>
      <c r="E269">
        <v>168.3</v>
      </c>
      <c r="F269">
        <v>170.3</v>
      </c>
      <c r="G269">
        <v>304415800</v>
      </c>
      <c r="H269" s="2">
        <f t="shared" si="35"/>
        <v>51842010740</v>
      </c>
      <c r="I269">
        <f t="shared" si="36"/>
        <v>-11.299999999999983</v>
      </c>
      <c r="J269" t="str">
        <f t="shared" si="37"/>
        <v>高値割、安値割</v>
      </c>
      <c r="K269">
        <f t="shared" si="38"/>
        <v>11.299999999999983</v>
      </c>
      <c r="N269" s="2">
        <f t="shared" si="33"/>
        <v>2000</v>
      </c>
      <c r="O269" s="2">
        <f t="shared" si="39"/>
        <v>22599.999999999967</v>
      </c>
      <c r="P269" s="2">
        <f t="shared" si="40"/>
        <v>363200</v>
      </c>
      <c r="Q269" s="2">
        <f t="shared" si="42"/>
        <v>363200</v>
      </c>
      <c r="R269" s="2">
        <f t="shared" si="41"/>
        <v>378</v>
      </c>
      <c r="S269" s="2"/>
      <c r="T269" s="6">
        <f t="shared" si="34"/>
        <v>340600</v>
      </c>
      <c r="U269" s="4">
        <f>SUM(O269:$O$759)+T269</f>
        <v>510400.00000000023</v>
      </c>
      <c r="V269" s="4">
        <f>SUM(O269:$O$756)</f>
        <v>169800.00000000023</v>
      </c>
      <c r="W269" s="4">
        <f>SUM(R269:$S$759)</f>
        <v>80838</v>
      </c>
    </row>
    <row r="270" spans="1:23" x14ac:dyDescent="0.15">
      <c r="A270">
        <v>1</v>
      </c>
      <c r="B270" s="1">
        <v>42408</v>
      </c>
      <c r="C270">
        <v>178.1</v>
      </c>
      <c r="D270">
        <v>183.5</v>
      </c>
      <c r="E270">
        <v>175.8</v>
      </c>
      <c r="F270">
        <v>181.6</v>
      </c>
      <c r="G270">
        <v>228823800</v>
      </c>
      <c r="H270" s="2">
        <f t="shared" si="35"/>
        <v>41554402080</v>
      </c>
      <c r="I270">
        <f t="shared" si="36"/>
        <v>-9.9999999999994316E-2</v>
      </c>
      <c r="J270" t="str">
        <f t="shared" si="37"/>
        <v>高値割、安値割</v>
      </c>
      <c r="K270">
        <f t="shared" si="38"/>
        <v>9.9999999999994316E-2</v>
      </c>
      <c r="N270" s="2">
        <f t="shared" si="33"/>
        <v>2000</v>
      </c>
      <c r="O270" s="2">
        <f t="shared" si="39"/>
        <v>199.99999999998863</v>
      </c>
      <c r="P270" s="2" t="str">
        <f t="shared" si="40"/>
        <v/>
      </c>
      <c r="Q270" s="2">
        <f t="shared" si="42"/>
        <v>380800</v>
      </c>
      <c r="R270" s="2">
        <f t="shared" si="41"/>
        <v>378</v>
      </c>
      <c r="S270" s="2"/>
      <c r="T270" s="6">
        <f t="shared" si="34"/>
        <v>363200</v>
      </c>
      <c r="U270" s="4">
        <f>SUM(O270:$O$759)+T270</f>
        <v>510400.00000000035</v>
      </c>
      <c r="V270" s="4">
        <f>SUM(O270:$O$756)</f>
        <v>147200.00000000035</v>
      </c>
      <c r="W270" s="4">
        <f>SUM(R270:$S$759)</f>
        <v>80460</v>
      </c>
    </row>
    <row r="271" spans="1:23" x14ac:dyDescent="0.15">
      <c r="A271">
        <v>1</v>
      </c>
      <c r="B271" s="1">
        <v>42405</v>
      </c>
      <c r="C271">
        <v>185.5</v>
      </c>
      <c r="D271">
        <v>186.5</v>
      </c>
      <c r="E271">
        <v>180.2</v>
      </c>
      <c r="F271">
        <v>181.7</v>
      </c>
      <c r="G271">
        <v>316796200</v>
      </c>
      <c r="H271" s="2">
        <f t="shared" si="35"/>
        <v>57561869540</v>
      </c>
      <c r="I271">
        <f t="shared" si="36"/>
        <v>-8.7000000000000171</v>
      </c>
      <c r="J271" t="str">
        <f t="shared" si="37"/>
        <v>高値割、安値割</v>
      </c>
      <c r="K271" t="str">
        <f t="shared" si="38"/>
        <v/>
      </c>
      <c r="N271" s="2">
        <f t="shared" si="33"/>
        <v>2000</v>
      </c>
      <c r="O271" s="2" t="str">
        <f t="shared" si="39"/>
        <v/>
      </c>
      <c r="P271" s="2">
        <f t="shared" si="40"/>
        <v>380800</v>
      </c>
      <c r="Q271" s="2" t="str">
        <f t="shared" si="42"/>
        <v/>
      </c>
      <c r="R271" s="2" t="str">
        <f t="shared" si="41"/>
        <v/>
      </c>
      <c r="S271" s="2"/>
      <c r="T271" s="6">
        <f t="shared" si="34"/>
        <v>363400</v>
      </c>
      <c r="U271" s="4">
        <f>SUM(O271:$O$759)+T271</f>
        <v>510400.00000000035</v>
      </c>
      <c r="V271" s="4">
        <f>SUM(O271:$O$756)</f>
        <v>147000.00000000035</v>
      </c>
      <c r="W271" s="4">
        <f>SUM(R271:$S$759)</f>
        <v>80082</v>
      </c>
    </row>
    <row r="272" spans="1:23" x14ac:dyDescent="0.15">
      <c r="A272">
        <v>1</v>
      </c>
      <c r="B272" s="1">
        <v>42404</v>
      </c>
      <c r="C272">
        <v>188.9</v>
      </c>
      <c r="D272">
        <v>194.6</v>
      </c>
      <c r="E272">
        <v>187.4</v>
      </c>
      <c r="F272">
        <v>190.4</v>
      </c>
      <c r="G272">
        <v>247316800</v>
      </c>
      <c r="H272" s="2">
        <f t="shared" si="35"/>
        <v>47089118720</v>
      </c>
      <c r="I272">
        <f t="shared" si="36"/>
        <v>-0.29999999999998295</v>
      </c>
      <c r="J272" t="str">
        <f t="shared" si="37"/>
        <v/>
      </c>
      <c r="K272">
        <f t="shared" si="38"/>
        <v>0.29999999999998295</v>
      </c>
      <c r="N272" s="2">
        <f t="shared" si="33"/>
        <v>2000</v>
      </c>
      <c r="O272" s="2">
        <f t="shared" si="39"/>
        <v>599.99999999996589</v>
      </c>
      <c r="P272" s="2">
        <f t="shared" si="40"/>
        <v>381400</v>
      </c>
      <c r="Q272" s="2" t="str">
        <f t="shared" si="42"/>
        <v/>
      </c>
      <c r="R272" s="2" t="str">
        <f t="shared" si="41"/>
        <v/>
      </c>
      <c r="S272" s="2"/>
      <c r="T272" s="6">
        <f t="shared" si="34"/>
        <v>380800</v>
      </c>
      <c r="U272" s="4">
        <f>SUM(O272:$O$759)+T272</f>
        <v>527800.00000000035</v>
      </c>
      <c r="V272" s="4">
        <f>SUM(O272:$O$756)</f>
        <v>147000.00000000035</v>
      </c>
      <c r="W272" s="4">
        <f>SUM(R272:$S$759)</f>
        <v>80082</v>
      </c>
    </row>
    <row r="273" spans="1:23" x14ac:dyDescent="0.15">
      <c r="A273">
        <v>1</v>
      </c>
      <c r="B273" s="1">
        <v>42403</v>
      </c>
      <c r="C273">
        <v>191.5</v>
      </c>
      <c r="D273">
        <v>193.2</v>
      </c>
      <c r="E273">
        <v>189.4</v>
      </c>
      <c r="F273">
        <v>190.7</v>
      </c>
      <c r="G273">
        <v>276329500</v>
      </c>
      <c r="H273" s="2">
        <f t="shared" si="35"/>
        <v>52696035650</v>
      </c>
      <c r="I273">
        <f t="shared" si="36"/>
        <v>-3.4000000000000057</v>
      </c>
      <c r="J273" t="str">
        <f t="shared" si="37"/>
        <v>高値割、安値割</v>
      </c>
      <c r="K273">
        <f t="shared" si="38"/>
        <v>3.4000000000000057</v>
      </c>
      <c r="N273" s="2">
        <f t="shared" si="33"/>
        <v>2000</v>
      </c>
      <c r="O273" s="2">
        <f t="shared" si="39"/>
        <v>6800.0000000000109</v>
      </c>
      <c r="P273" s="2">
        <f t="shared" si="40"/>
        <v>388200</v>
      </c>
      <c r="Q273" s="2">
        <f t="shared" si="42"/>
        <v>388200</v>
      </c>
      <c r="R273" s="2">
        <f t="shared" si="41"/>
        <v>378</v>
      </c>
      <c r="S273" s="2"/>
      <c r="T273" s="6">
        <f t="shared" si="34"/>
        <v>381400</v>
      </c>
      <c r="U273" s="4">
        <f>SUM(O273:$O$759)+T273</f>
        <v>527800.00000000035</v>
      </c>
      <c r="V273" s="4">
        <f>SUM(O273:$O$756)</f>
        <v>146400.00000000035</v>
      </c>
      <c r="W273" s="4">
        <f>SUM(R273:$S$759)</f>
        <v>80082</v>
      </c>
    </row>
    <row r="274" spans="1:23" x14ac:dyDescent="0.15">
      <c r="A274">
        <v>1</v>
      </c>
      <c r="B274" s="1">
        <v>42402</v>
      </c>
      <c r="C274">
        <v>193.1</v>
      </c>
      <c r="D274">
        <v>197.8</v>
      </c>
      <c r="E274">
        <v>191.5</v>
      </c>
      <c r="F274">
        <v>194.1</v>
      </c>
      <c r="G274">
        <v>298005400</v>
      </c>
      <c r="H274" s="2">
        <f t="shared" si="35"/>
        <v>57842848140</v>
      </c>
      <c r="I274">
        <f t="shared" si="36"/>
        <v>0.40000000000000568</v>
      </c>
      <c r="J274" t="str">
        <f t="shared" si="37"/>
        <v>高値割、安値割</v>
      </c>
      <c r="K274">
        <f t="shared" si="38"/>
        <v>-0.40000000000000568</v>
      </c>
      <c r="N274" s="2">
        <f t="shared" si="33"/>
        <v>2000</v>
      </c>
      <c r="O274" s="2">
        <f t="shared" si="39"/>
        <v>-800.00000000001137</v>
      </c>
      <c r="P274" s="2" t="str">
        <f t="shared" si="40"/>
        <v/>
      </c>
      <c r="Q274" s="2" t="str">
        <f t="shared" si="42"/>
        <v/>
      </c>
      <c r="R274" s="2" t="str">
        <f t="shared" si="41"/>
        <v/>
      </c>
      <c r="S274" s="2"/>
      <c r="T274" s="6">
        <f t="shared" si="34"/>
        <v>388200</v>
      </c>
      <c r="U274" s="4">
        <f>SUM(O274:$O$759)+T274</f>
        <v>527800.00000000035</v>
      </c>
      <c r="V274" s="4">
        <f>SUM(O274:$O$756)</f>
        <v>139600.00000000035</v>
      </c>
      <c r="W274" s="4">
        <f>SUM(R274:$S$759)</f>
        <v>79704</v>
      </c>
    </row>
    <row r="275" spans="1:23" x14ac:dyDescent="0.15">
      <c r="A275">
        <v>1</v>
      </c>
      <c r="B275" s="1">
        <v>42401</v>
      </c>
      <c r="C275">
        <v>198.3</v>
      </c>
      <c r="D275">
        <v>199.7</v>
      </c>
      <c r="E275">
        <v>192.2</v>
      </c>
      <c r="F275">
        <v>193.7</v>
      </c>
      <c r="G275">
        <v>355421700</v>
      </c>
      <c r="H275" s="2">
        <f t="shared" si="35"/>
        <v>68845183290</v>
      </c>
      <c r="I275">
        <f t="shared" si="36"/>
        <v>-12.100000000000023</v>
      </c>
      <c r="J275" t="str">
        <f t="shared" si="37"/>
        <v>高値割、安値割</v>
      </c>
      <c r="K275" t="str">
        <f t="shared" si="38"/>
        <v/>
      </c>
      <c r="N275" s="2">
        <f t="shared" si="33"/>
        <v>2000</v>
      </c>
      <c r="O275" s="2" t="str">
        <f t="shared" si="39"/>
        <v/>
      </c>
      <c r="P275" s="2" t="str">
        <f t="shared" si="40"/>
        <v/>
      </c>
      <c r="Q275" s="2" t="str">
        <f t="shared" si="42"/>
        <v/>
      </c>
      <c r="R275" s="2" t="str">
        <f t="shared" si="41"/>
        <v/>
      </c>
      <c r="S275" s="2"/>
      <c r="T275" s="6">
        <f t="shared" si="34"/>
        <v>387400</v>
      </c>
      <c r="U275" s="4">
        <f>SUM(O275:$O$759)+T275</f>
        <v>527800.00000000035</v>
      </c>
      <c r="V275" s="4">
        <f>SUM(O275:$O$756)</f>
        <v>140400.00000000038</v>
      </c>
      <c r="W275" s="4">
        <f>SUM(R275:$S$759)</f>
        <v>79704</v>
      </c>
    </row>
    <row r="276" spans="1:23" x14ac:dyDescent="0.15">
      <c r="A276">
        <v>2</v>
      </c>
      <c r="B276" s="1">
        <v>42398</v>
      </c>
      <c r="C276">
        <v>211.1</v>
      </c>
      <c r="D276">
        <v>216.9</v>
      </c>
      <c r="E276">
        <v>198.4</v>
      </c>
      <c r="F276">
        <v>205.8</v>
      </c>
      <c r="G276">
        <v>375210700</v>
      </c>
      <c r="H276" s="2">
        <f t="shared" si="35"/>
        <v>77218362060</v>
      </c>
      <c r="I276">
        <f t="shared" si="36"/>
        <v>-3.5</v>
      </c>
      <c r="J276" t="str">
        <f t="shared" si="37"/>
        <v/>
      </c>
      <c r="K276" t="str">
        <f t="shared" si="38"/>
        <v/>
      </c>
      <c r="N276" s="2">
        <f t="shared" si="33"/>
        <v>2000</v>
      </c>
      <c r="O276" s="2" t="str">
        <f t="shared" si="39"/>
        <v/>
      </c>
      <c r="P276" s="2" t="str">
        <f t="shared" si="40"/>
        <v/>
      </c>
      <c r="Q276" s="2">
        <f t="shared" si="42"/>
        <v>421600</v>
      </c>
      <c r="R276" s="2">
        <f t="shared" si="41"/>
        <v>378</v>
      </c>
      <c r="S276" s="2"/>
      <c r="T276" s="6">
        <f t="shared" si="34"/>
        <v>411600</v>
      </c>
      <c r="U276" s="4">
        <f>SUM(O276:$O$759)+T276</f>
        <v>552000.00000000035</v>
      </c>
      <c r="V276" s="4">
        <f>SUM(O276:$O$756)</f>
        <v>140400.00000000038</v>
      </c>
      <c r="W276" s="4">
        <f>SUM(R276:$S$759)</f>
        <v>79704</v>
      </c>
    </row>
    <row r="277" spans="1:23" x14ac:dyDescent="0.15">
      <c r="A277">
        <v>2</v>
      </c>
      <c r="B277" s="1">
        <v>42397</v>
      </c>
      <c r="C277">
        <v>209.6</v>
      </c>
      <c r="D277">
        <v>212.2</v>
      </c>
      <c r="E277">
        <v>208.2</v>
      </c>
      <c r="F277">
        <v>209.3</v>
      </c>
      <c r="G277">
        <v>106446000</v>
      </c>
      <c r="H277" s="2">
        <f t="shared" si="35"/>
        <v>22279147800</v>
      </c>
      <c r="I277">
        <f t="shared" si="36"/>
        <v>-1.5</v>
      </c>
      <c r="J277" t="str">
        <f t="shared" si="37"/>
        <v/>
      </c>
      <c r="K277" t="str">
        <f t="shared" si="38"/>
        <v/>
      </c>
      <c r="N277" s="2">
        <f t="shared" si="33"/>
        <v>2000</v>
      </c>
      <c r="O277" s="2" t="str">
        <f t="shared" si="39"/>
        <v/>
      </c>
      <c r="P277" s="2">
        <f t="shared" si="40"/>
        <v>421600</v>
      </c>
      <c r="Q277" s="2">
        <f t="shared" si="42"/>
        <v>421600</v>
      </c>
      <c r="R277" s="2">
        <f t="shared" si="41"/>
        <v>378</v>
      </c>
      <c r="S277" s="2"/>
      <c r="T277" s="6">
        <f t="shared" si="34"/>
        <v>418600</v>
      </c>
      <c r="U277" s="4">
        <f>SUM(O277:$O$759)+T277</f>
        <v>559000.00000000035</v>
      </c>
      <c r="V277" s="4">
        <f>SUM(O277:$O$756)</f>
        <v>140400.00000000038</v>
      </c>
      <c r="W277" s="4">
        <f>SUM(R277:$S$759)</f>
        <v>79326</v>
      </c>
    </row>
    <row r="278" spans="1:23" x14ac:dyDescent="0.15">
      <c r="A278">
        <v>2</v>
      </c>
      <c r="B278" s="1">
        <v>42396</v>
      </c>
      <c r="C278">
        <v>208.1</v>
      </c>
      <c r="D278">
        <v>212.3</v>
      </c>
      <c r="E278">
        <v>207.6</v>
      </c>
      <c r="F278">
        <v>210.8</v>
      </c>
      <c r="G278">
        <v>141742400</v>
      </c>
      <c r="H278" s="2">
        <f t="shared" si="35"/>
        <v>29879297920</v>
      </c>
      <c r="I278">
        <f t="shared" si="36"/>
        <v>6.8000000000000114</v>
      </c>
      <c r="J278" t="str">
        <f t="shared" si="37"/>
        <v>高値超、安値超</v>
      </c>
      <c r="K278">
        <f t="shared" si="38"/>
        <v>-6.8000000000000114</v>
      </c>
      <c r="N278" s="2">
        <f t="shared" si="33"/>
        <v>2000</v>
      </c>
      <c r="O278" s="2">
        <f t="shared" si="39"/>
        <v>-13600.000000000022</v>
      </c>
      <c r="P278" s="2" t="str">
        <f t="shared" si="40"/>
        <v/>
      </c>
      <c r="Q278" s="2" t="str">
        <f t="shared" si="42"/>
        <v/>
      </c>
      <c r="R278" s="2" t="str">
        <f t="shared" si="41"/>
        <v/>
      </c>
      <c r="S278" s="2"/>
      <c r="T278" s="6">
        <f t="shared" si="34"/>
        <v>421600</v>
      </c>
      <c r="U278" s="4">
        <f>SUM(O278:$O$759)+T278</f>
        <v>562000.00000000035</v>
      </c>
      <c r="V278" s="4">
        <f>SUM(O278:$O$756)</f>
        <v>140400.00000000038</v>
      </c>
      <c r="W278" s="4">
        <f>SUM(R278:$S$759)</f>
        <v>78948</v>
      </c>
    </row>
    <row r="279" spans="1:23" x14ac:dyDescent="0.15">
      <c r="A279">
        <v>2</v>
      </c>
      <c r="B279" s="1">
        <v>42395</v>
      </c>
      <c r="C279">
        <v>206.2</v>
      </c>
      <c r="D279">
        <v>206.5</v>
      </c>
      <c r="E279">
        <v>201.3</v>
      </c>
      <c r="F279">
        <v>204</v>
      </c>
      <c r="G279">
        <v>148897700</v>
      </c>
      <c r="H279" s="2">
        <f t="shared" si="35"/>
        <v>30375130800</v>
      </c>
      <c r="I279">
        <f t="shared" si="36"/>
        <v>-5.3000000000000114</v>
      </c>
      <c r="J279" t="str">
        <f t="shared" si="37"/>
        <v>高値割、安値割</v>
      </c>
      <c r="K279" t="str">
        <f t="shared" si="38"/>
        <v/>
      </c>
      <c r="N279" s="2">
        <f t="shared" si="33"/>
        <v>2000</v>
      </c>
      <c r="O279" s="2" t="str">
        <f t="shared" si="39"/>
        <v/>
      </c>
      <c r="P279" s="2" t="str">
        <f t="shared" si="40"/>
        <v/>
      </c>
      <c r="Q279" s="2">
        <f t="shared" si="42"/>
        <v>416400</v>
      </c>
      <c r="R279" s="2">
        <f t="shared" si="41"/>
        <v>378</v>
      </c>
      <c r="S279" s="2"/>
      <c r="T279" s="6">
        <f t="shared" si="34"/>
        <v>408000</v>
      </c>
      <c r="U279" s="4">
        <f>SUM(O279:$O$759)+T279</f>
        <v>562000.00000000047</v>
      </c>
      <c r="V279" s="4">
        <f>SUM(O279:$O$756)</f>
        <v>154000.00000000041</v>
      </c>
      <c r="W279" s="4">
        <f>SUM(R279:$S$759)</f>
        <v>78948</v>
      </c>
    </row>
    <row r="280" spans="1:23" x14ac:dyDescent="0.15">
      <c r="A280">
        <v>2</v>
      </c>
      <c r="B280" s="1">
        <v>42394</v>
      </c>
      <c r="C280">
        <v>211.6</v>
      </c>
      <c r="D280">
        <v>211.8</v>
      </c>
      <c r="E280">
        <v>206.4</v>
      </c>
      <c r="F280">
        <v>209.3</v>
      </c>
      <c r="G280">
        <v>174313500</v>
      </c>
      <c r="H280" s="2">
        <f t="shared" si="35"/>
        <v>36483815550</v>
      </c>
      <c r="I280">
        <f t="shared" si="36"/>
        <v>1.1000000000000227</v>
      </c>
      <c r="J280" t="str">
        <f t="shared" si="37"/>
        <v>高値超、安値超</v>
      </c>
      <c r="K280" t="str">
        <f t="shared" si="38"/>
        <v/>
      </c>
      <c r="N280" s="2">
        <f t="shared" si="33"/>
        <v>2000</v>
      </c>
      <c r="O280" s="2" t="str">
        <f t="shared" si="39"/>
        <v/>
      </c>
      <c r="P280" s="2">
        <f t="shared" si="40"/>
        <v>416400</v>
      </c>
      <c r="Q280" s="2" t="str">
        <f t="shared" si="42"/>
        <v/>
      </c>
      <c r="R280" s="2" t="str">
        <f t="shared" si="41"/>
        <v/>
      </c>
      <c r="S280" s="2"/>
      <c r="T280" s="6">
        <f t="shared" si="34"/>
        <v>418600</v>
      </c>
      <c r="U280" s="4">
        <f>SUM(O280:$O$759)+T280</f>
        <v>572600.00000000047</v>
      </c>
      <c r="V280" s="4">
        <f>SUM(O280:$O$756)</f>
        <v>154000.00000000041</v>
      </c>
      <c r="W280" s="4">
        <f>SUM(R280:$S$759)</f>
        <v>78570</v>
      </c>
    </row>
    <row r="281" spans="1:23" x14ac:dyDescent="0.15">
      <c r="A281">
        <v>2</v>
      </c>
      <c r="B281" s="1">
        <v>42391</v>
      </c>
      <c r="C281">
        <v>205.8</v>
      </c>
      <c r="D281">
        <v>208.5</v>
      </c>
      <c r="E281">
        <v>201.9</v>
      </c>
      <c r="F281">
        <v>208.2</v>
      </c>
      <c r="G281">
        <v>194258900</v>
      </c>
      <c r="H281" s="2">
        <f t="shared" si="35"/>
        <v>40444702980</v>
      </c>
      <c r="I281">
        <f t="shared" si="36"/>
        <v>9.1999999999999886</v>
      </c>
      <c r="J281" t="str">
        <f t="shared" si="37"/>
        <v>高値超、安値超</v>
      </c>
      <c r="K281">
        <f t="shared" si="38"/>
        <v>-9.1999999999999886</v>
      </c>
      <c r="N281" s="2">
        <f t="shared" si="33"/>
        <v>2000</v>
      </c>
      <c r="O281" s="2">
        <f t="shared" si="39"/>
        <v>-18399.999999999978</v>
      </c>
      <c r="P281" s="2">
        <f t="shared" si="40"/>
        <v>398000</v>
      </c>
      <c r="Q281" s="2" t="str">
        <f t="shared" si="42"/>
        <v/>
      </c>
      <c r="R281" s="2" t="str">
        <f t="shared" si="41"/>
        <v/>
      </c>
      <c r="S281" s="2"/>
      <c r="T281" s="6">
        <f t="shared" si="34"/>
        <v>416400</v>
      </c>
      <c r="U281" s="4">
        <f>SUM(O281:$O$759)+T281</f>
        <v>570400.00000000047</v>
      </c>
      <c r="V281" s="4">
        <f>SUM(O281:$O$756)</f>
        <v>154000.00000000041</v>
      </c>
      <c r="W281" s="4">
        <f>SUM(R281:$S$759)</f>
        <v>78570</v>
      </c>
    </row>
    <row r="282" spans="1:23" x14ac:dyDescent="0.15">
      <c r="A282">
        <v>2</v>
      </c>
      <c r="B282" s="1">
        <v>42390</v>
      </c>
      <c r="C282">
        <v>206.1</v>
      </c>
      <c r="D282">
        <v>208.3</v>
      </c>
      <c r="E282">
        <v>199</v>
      </c>
      <c r="F282">
        <v>199</v>
      </c>
      <c r="G282">
        <v>280049900</v>
      </c>
      <c r="H282" s="2">
        <f t="shared" si="35"/>
        <v>55729930100</v>
      </c>
      <c r="I282">
        <f t="shared" si="36"/>
        <v>-7.0999999999999943</v>
      </c>
      <c r="J282" t="str">
        <f t="shared" si="37"/>
        <v>高値割、安値割</v>
      </c>
      <c r="K282">
        <f t="shared" si="38"/>
        <v>7.0999999999999943</v>
      </c>
      <c r="N282" s="2">
        <f t="shared" ref="N282:N345" si="43">$B$3</f>
        <v>2000</v>
      </c>
      <c r="O282" s="2">
        <f t="shared" si="39"/>
        <v>14199.999999999989</v>
      </c>
      <c r="P282" s="2">
        <f t="shared" si="40"/>
        <v>412200</v>
      </c>
      <c r="Q282" s="2" t="str">
        <f t="shared" si="42"/>
        <v/>
      </c>
      <c r="R282" s="2" t="str">
        <f t="shared" si="41"/>
        <v/>
      </c>
      <c r="S282" s="2"/>
      <c r="T282" s="6">
        <f t="shared" ref="T282:T345" si="44">+F282*$B$3</f>
        <v>398000</v>
      </c>
      <c r="U282" s="4">
        <f>SUM(O282:$O$759)+T282</f>
        <v>570400.00000000035</v>
      </c>
      <c r="V282" s="4">
        <f>SUM(O282:$O$756)</f>
        <v>172400.00000000035</v>
      </c>
      <c r="W282" s="4">
        <f>SUM(R282:$S$759)</f>
        <v>78570</v>
      </c>
    </row>
    <row r="283" spans="1:23" x14ac:dyDescent="0.15">
      <c r="A283">
        <v>2</v>
      </c>
      <c r="B283" s="1">
        <v>42389</v>
      </c>
      <c r="C283">
        <v>212.5</v>
      </c>
      <c r="D283">
        <v>212.6</v>
      </c>
      <c r="E283">
        <v>205.3</v>
      </c>
      <c r="F283">
        <v>206.1</v>
      </c>
      <c r="G283">
        <v>213174500</v>
      </c>
      <c r="H283" s="2">
        <f t="shared" ref="H283:H346" si="45">+F283*G283</f>
        <v>43935264450</v>
      </c>
      <c r="I283">
        <f t="shared" ref="I283:I346" si="46">+F283-F284</f>
        <v>-7.3000000000000114</v>
      </c>
      <c r="J283" t="str">
        <f t="shared" ref="J283:J346" si="47">IF(AND(D283&lt;D284,E283&lt;E284,AVERAGE(H283:H292)&gt;50000000),"高値割、安値割",IF(AND(D283&gt;D284,E283&gt;E284,AVERAGE(H283:H292)&gt;50000000),"高値超、安値超",""))</f>
        <v>高値割、安値割</v>
      </c>
      <c r="K283">
        <f t="shared" ref="K283:K346" si="48">IF(J284="高値割、安値割",F284-F283,"")</f>
        <v>7.3000000000000114</v>
      </c>
      <c r="N283" s="2">
        <f t="shared" si="43"/>
        <v>2000</v>
      </c>
      <c r="O283" s="2">
        <f t="shared" ref="O283:O346" si="49">IF(K283&lt;&gt;"",K283*N283,"")</f>
        <v>14600.000000000022</v>
      </c>
      <c r="P283" s="2">
        <f t="shared" ref="P283:P346" si="50">IF(K284&lt;&gt;"",F284*N283,"")</f>
        <v>426800</v>
      </c>
      <c r="Q283" s="2">
        <f t="shared" si="42"/>
        <v>426800</v>
      </c>
      <c r="R283" s="2">
        <f t="shared" si="41"/>
        <v>378</v>
      </c>
      <c r="S283" s="2"/>
      <c r="T283" s="6">
        <f t="shared" si="44"/>
        <v>412200</v>
      </c>
      <c r="U283" s="4">
        <f>SUM(O283:$O$759)+T283</f>
        <v>570400.00000000035</v>
      </c>
      <c r="V283" s="4">
        <f>SUM(O283:$O$756)</f>
        <v>158200.00000000035</v>
      </c>
      <c r="W283" s="4">
        <f>SUM(R283:$S$759)</f>
        <v>78570</v>
      </c>
    </row>
    <row r="284" spans="1:23" x14ac:dyDescent="0.15">
      <c r="A284">
        <v>2</v>
      </c>
      <c r="B284" s="1">
        <v>42388</v>
      </c>
      <c r="C284">
        <v>215</v>
      </c>
      <c r="D284">
        <v>216.1</v>
      </c>
      <c r="E284">
        <v>210</v>
      </c>
      <c r="F284">
        <v>213.4</v>
      </c>
      <c r="G284">
        <v>211777300</v>
      </c>
      <c r="H284" s="2">
        <f t="shared" si="45"/>
        <v>45193275820</v>
      </c>
      <c r="I284">
        <f t="shared" si="46"/>
        <v>-3.4000000000000057</v>
      </c>
      <c r="J284" t="str">
        <f t="shared" si="47"/>
        <v>高値割、安値割</v>
      </c>
      <c r="K284">
        <f t="shared" si="48"/>
        <v>3.4000000000000057</v>
      </c>
      <c r="N284" s="2">
        <f t="shared" si="43"/>
        <v>2000</v>
      </c>
      <c r="O284" s="2">
        <f t="shared" si="49"/>
        <v>6800.0000000000109</v>
      </c>
      <c r="P284" s="2" t="str">
        <f t="shared" si="50"/>
        <v/>
      </c>
      <c r="Q284" s="2">
        <f t="shared" si="42"/>
        <v>444800</v>
      </c>
      <c r="R284" s="2">
        <f t="shared" si="41"/>
        <v>378</v>
      </c>
      <c r="S284" s="2"/>
      <c r="T284" s="6">
        <f t="shared" si="44"/>
        <v>426800</v>
      </c>
      <c r="U284" s="4">
        <f>SUM(O284:$O$759)+T284</f>
        <v>570400.00000000035</v>
      </c>
      <c r="V284" s="4">
        <f>SUM(O284:$O$756)</f>
        <v>143600.00000000038</v>
      </c>
      <c r="W284" s="4">
        <f>SUM(R284:$S$759)</f>
        <v>78192</v>
      </c>
    </row>
    <row r="285" spans="1:23" x14ac:dyDescent="0.15">
      <c r="A285">
        <v>2</v>
      </c>
      <c r="B285" s="1">
        <v>42387</v>
      </c>
      <c r="C285">
        <v>216.3</v>
      </c>
      <c r="D285">
        <v>217.3</v>
      </c>
      <c r="E285">
        <v>213.6</v>
      </c>
      <c r="F285">
        <v>216.8</v>
      </c>
      <c r="G285">
        <v>179045700</v>
      </c>
      <c r="H285" s="2">
        <f t="shared" si="45"/>
        <v>38817107760</v>
      </c>
      <c r="I285">
        <f t="shared" si="46"/>
        <v>-5.5999999999999943</v>
      </c>
      <c r="J285" t="str">
        <f t="shared" si="47"/>
        <v>高値割、安値割</v>
      </c>
      <c r="K285" t="str">
        <f t="shared" si="48"/>
        <v/>
      </c>
      <c r="N285" s="2">
        <f t="shared" si="43"/>
        <v>2000</v>
      </c>
      <c r="O285" s="2" t="str">
        <f t="shared" si="49"/>
        <v/>
      </c>
      <c r="P285" s="2">
        <f t="shared" si="50"/>
        <v>444800</v>
      </c>
      <c r="Q285" s="2">
        <f t="shared" si="42"/>
        <v>444800</v>
      </c>
      <c r="R285" s="2">
        <f t="shared" si="41"/>
        <v>378</v>
      </c>
      <c r="S285" s="2"/>
      <c r="T285" s="6">
        <f t="shared" si="44"/>
        <v>433600</v>
      </c>
      <c r="U285" s="4">
        <f>SUM(O285:$O$759)+T285</f>
        <v>570400.00000000035</v>
      </c>
      <c r="V285" s="4">
        <f>SUM(O285:$O$756)</f>
        <v>136800.00000000035</v>
      </c>
      <c r="W285" s="4">
        <f>SUM(R285:$S$759)</f>
        <v>77814</v>
      </c>
    </row>
    <row r="286" spans="1:23" x14ac:dyDescent="0.15">
      <c r="A286">
        <v>2</v>
      </c>
      <c r="B286" s="1">
        <v>42384</v>
      </c>
      <c r="C286">
        <v>227</v>
      </c>
      <c r="D286">
        <v>227.5</v>
      </c>
      <c r="E286">
        <v>220.8</v>
      </c>
      <c r="F286">
        <v>222.4</v>
      </c>
      <c r="G286">
        <v>140850900</v>
      </c>
      <c r="H286" s="2">
        <f t="shared" si="45"/>
        <v>31325240160</v>
      </c>
      <c r="I286">
        <f t="shared" si="46"/>
        <v>-2.5999999999999943</v>
      </c>
      <c r="J286" t="str">
        <f t="shared" si="47"/>
        <v>高値超、安値超</v>
      </c>
      <c r="K286">
        <f t="shared" si="48"/>
        <v>2.5999999999999943</v>
      </c>
      <c r="N286" s="2">
        <f t="shared" si="43"/>
        <v>2000</v>
      </c>
      <c r="O286" s="2">
        <f t="shared" si="49"/>
        <v>5199.9999999999891</v>
      </c>
      <c r="P286" s="2" t="str">
        <f t="shared" si="50"/>
        <v/>
      </c>
      <c r="Q286" s="2">
        <f t="shared" si="42"/>
        <v>456800</v>
      </c>
      <c r="R286" s="2">
        <f t="shared" si="41"/>
        <v>378</v>
      </c>
      <c r="S286" s="2"/>
      <c r="T286" s="6">
        <f t="shared" si="44"/>
        <v>444800</v>
      </c>
      <c r="U286" s="4">
        <f>SUM(O286:$O$759)+T286</f>
        <v>581600.00000000035</v>
      </c>
      <c r="V286" s="4">
        <f>SUM(O286:$O$756)</f>
        <v>136800.00000000035</v>
      </c>
      <c r="W286" s="4">
        <f>SUM(R286:$S$759)</f>
        <v>77436</v>
      </c>
    </row>
    <row r="287" spans="1:23" x14ac:dyDescent="0.15">
      <c r="A287">
        <v>2</v>
      </c>
      <c r="B287" s="1">
        <v>42383</v>
      </c>
      <c r="C287">
        <v>221.9</v>
      </c>
      <c r="D287">
        <v>225.3</v>
      </c>
      <c r="E287">
        <v>220.1</v>
      </c>
      <c r="F287">
        <v>225</v>
      </c>
      <c r="G287">
        <v>181861900</v>
      </c>
      <c r="H287" s="2">
        <f t="shared" si="45"/>
        <v>40918927500</v>
      </c>
      <c r="I287">
        <f t="shared" si="46"/>
        <v>-3.4000000000000057</v>
      </c>
      <c r="J287" t="str">
        <f t="shared" si="47"/>
        <v>高値割、安値割</v>
      </c>
      <c r="K287" t="str">
        <f t="shared" si="48"/>
        <v/>
      </c>
      <c r="N287" s="2">
        <f t="shared" si="43"/>
        <v>2000</v>
      </c>
      <c r="O287" s="2" t="str">
        <f t="shared" si="49"/>
        <v/>
      </c>
      <c r="P287" s="2">
        <f t="shared" si="50"/>
        <v>456800</v>
      </c>
      <c r="Q287" s="2" t="str">
        <f t="shared" si="42"/>
        <v/>
      </c>
      <c r="R287" s="2" t="str">
        <f t="shared" si="41"/>
        <v/>
      </c>
      <c r="S287" s="2"/>
      <c r="T287" s="6">
        <f t="shared" si="44"/>
        <v>450000</v>
      </c>
      <c r="U287" s="4">
        <f>SUM(O287:$O$759)+T287</f>
        <v>581600.00000000035</v>
      </c>
      <c r="V287" s="4">
        <f>SUM(O287:$O$756)</f>
        <v>131600.00000000035</v>
      </c>
      <c r="W287" s="4">
        <f>SUM(R287:$S$759)</f>
        <v>77058</v>
      </c>
    </row>
    <row r="288" spans="1:23" x14ac:dyDescent="0.15">
      <c r="A288">
        <v>2</v>
      </c>
      <c r="B288" s="1">
        <v>42382</v>
      </c>
      <c r="C288">
        <v>226</v>
      </c>
      <c r="D288">
        <v>229.6</v>
      </c>
      <c r="E288">
        <v>225</v>
      </c>
      <c r="F288">
        <v>228.4</v>
      </c>
      <c r="G288">
        <v>134889600</v>
      </c>
      <c r="H288" s="2">
        <f t="shared" si="45"/>
        <v>30808784640</v>
      </c>
      <c r="I288">
        <f t="shared" si="46"/>
        <v>6.5999999999999943</v>
      </c>
      <c r="J288" t="str">
        <f t="shared" si="47"/>
        <v>高値超、安値超</v>
      </c>
      <c r="K288">
        <f t="shared" si="48"/>
        <v>-6.5999999999999943</v>
      </c>
      <c r="N288" s="2">
        <f t="shared" si="43"/>
        <v>2000</v>
      </c>
      <c r="O288" s="2">
        <f t="shared" si="49"/>
        <v>-13199.999999999989</v>
      </c>
      <c r="P288" s="2">
        <f t="shared" si="50"/>
        <v>443600</v>
      </c>
      <c r="Q288" s="2" t="str">
        <f t="shared" si="42"/>
        <v/>
      </c>
      <c r="R288" s="2" t="str">
        <f t="shared" ref="R288:R351" si="51">IF(Q288="","",IF(Q288&lt;$Y$26,$Z$26,IF(Q288&lt;$Y$27,$Z$27,IF(Q288&lt;$Y$28,$Z$28,IF(Q288&lt;$Y$29,$Z$29,IF(Q288&lt;$Y$30,$Z$30,IF(Q288&lt;$Y$31,$Z$31,IF(Q288&lt;$Y$32,$Z$32,IF(Q288&lt;$Y$33,$Z$33,IF(Q288&lt;$Y$34,$Z$34,IF(Q288&lt;$Y$35,$Z$35,$Z$36)))))))))))</f>
        <v/>
      </c>
      <c r="S288" s="2"/>
      <c r="T288" s="6">
        <f t="shared" si="44"/>
        <v>456800</v>
      </c>
      <c r="U288" s="4">
        <f>SUM(O288:$O$759)+T288</f>
        <v>588400.00000000035</v>
      </c>
      <c r="V288" s="4">
        <f>SUM(O288:$O$756)</f>
        <v>131600.00000000035</v>
      </c>
      <c r="W288" s="4">
        <f>SUM(R288:$S$759)</f>
        <v>77058</v>
      </c>
    </row>
    <row r="289" spans="1:23" x14ac:dyDescent="0.15">
      <c r="A289">
        <v>2</v>
      </c>
      <c r="B289" s="1">
        <v>42381</v>
      </c>
      <c r="C289">
        <v>226.6</v>
      </c>
      <c r="D289">
        <v>227.6</v>
      </c>
      <c r="E289">
        <v>221.7</v>
      </c>
      <c r="F289">
        <v>221.8</v>
      </c>
      <c r="G289">
        <v>166401700</v>
      </c>
      <c r="H289" s="2">
        <f t="shared" si="45"/>
        <v>36907897060</v>
      </c>
      <c r="I289">
        <f t="shared" si="46"/>
        <v>-7.5999999999999943</v>
      </c>
      <c r="J289" t="str">
        <f t="shared" si="47"/>
        <v>高値割、安値割</v>
      </c>
      <c r="K289">
        <f t="shared" si="48"/>
        <v>7.5999999999999943</v>
      </c>
      <c r="N289" s="2">
        <f t="shared" si="43"/>
        <v>2000</v>
      </c>
      <c r="O289" s="2">
        <f t="shared" si="49"/>
        <v>15199.999999999989</v>
      </c>
      <c r="P289" s="2">
        <f t="shared" si="50"/>
        <v>458800</v>
      </c>
      <c r="Q289" s="2">
        <f t="shared" ref="Q289:Q352" si="52">IF(OR(AND(P290="",P289=""),OR(AND(P289&lt;&gt;"",P290&lt;&gt;""))),"",IF(P290="",P289,P290))</f>
        <v>458800</v>
      </c>
      <c r="R289" s="2">
        <f t="shared" si="51"/>
        <v>378</v>
      </c>
      <c r="S289" s="2"/>
      <c r="T289" s="6">
        <f t="shared" si="44"/>
        <v>443600</v>
      </c>
      <c r="U289" s="4">
        <f>SUM(O289:$O$759)+T289</f>
        <v>588400.00000000035</v>
      </c>
      <c r="V289" s="4">
        <f>SUM(O289:$O$756)</f>
        <v>144800.00000000035</v>
      </c>
      <c r="W289" s="4">
        <f>SUM(R289:$S$759)</f>
        <v>77058</v>
      </c>
    </row>
    <row r="290" spans="1:23" x14ac:dyDescent="0.15">
      <c r="A290">
        <v>2</v>
      </c>
      <c r="B290" s="1">
        <v>42377</v>
      </c>
      <c r="C290">
        <v>229.1</v>
      </c>
      <c r="D290">
        <v>233.5</v>
      </c>
      <c r="E290">
        <v>228.7</v>
      </c>
      <c r="F290">
        <v>229.4</v>
      </c>
      <c r="G290">
        <v>167988400</v>
      </c>
      <c r="H290" s="2">
        <f t="shared" si="45"/>
        <v>38536538960</v>
      </c>
      <c r="I290">
        <f t="shared" si="46"/>
        <v>-1.5999999999999943</v>
      </c>
      <c r="J290" t="str">
        <f t="shared" si="47"/>
        <v>高値割、安値割</v>
      </c>
      <c r="K290">
        <f t="shared" si="48"/>
        <v>1.5999999999999943</v>
      </c>
      <c r="N290" s="2">
        <f t="shared" si="43"/>
        <v>2000</v>
      </c>
      <c r="O290" s="2">
        <f t="shared" si="49"/>
        <v>3199.9999999999886</v>
      </c>
      <c r="P290" s="2" t="str">
        <f t="shared" si="50"/>
        <v/>
      </c>
      <c r="Q290" s="2">
        <f t="shared" si="52"/>
        <v>473000</v>
      </c>
      <c r="R290" s="2">
        <f t="shared" si="51"/>
        <v>378</v>
      </c>
      <c r="S290" s="2"/>
      <c r="T290" s="6">
        <f t="shared" si="44"/>
        <v>458800</v>
      </c>
      <c r="U290" s="4">
        <f>SUM(O290:$O$759)+T290</f>
        <v>588400.00000000035</v>
      </c>
      <c r="V290" s="4">
        <f>SUM(O290:$O$756)</f>
        <v>129600.00000000035</v>
      </c>
      <c r="W290" s="4">
        <f>SUM(R290:$S$759)</f>
        <v>76680</v>
      </c>
    </row>
    <row r="291" spans="1:23" x14ac:dyDescent="0.15">
      <c r="A291">
        <v>2</v>
      </c>
      <c r="B291" s="1">
        <v>42376</v>
      </c>
      <c r="C291">
        <v>236</v>
      </c>
      <c r="D291">
        <v>237.2</v>
      </c>
      <c r="E291">
        <v>230.1</v>
      </c>
      <c r="F291">
        <v>231</v>
      </c>
      <c r="G291">
        <v>181078800</v>
      </c>
      <c r="H291" s="2">
        <f t="shared" si="45"/>
        <v>41829202800</v>
      </c>
      <c r="I291">
        <f t="shared" si="46"/>
        <v>-5.5</v>
      </c>
      <c r="J291" t="str">
        <f t="shared" si="47"/>
        <v>高値割、安値割</v>
      </c>
      <c r="K291" t="str">
        <f t="shared" si="48"/>
        <v/>
      </c>
      <c r="N291" s="2">
        <f t="shared" si="43"/>
        <v>2000</v>
      </c>
      <c r="O291" s="2" t="str">
        <f t="shared" si="49"/>
        <v/>
      </c>
      <c r="P291" s="2">
        <f t="shared" si="50"/>
        <v>473000</v>
      </c>
      <c r="Q291" s="2" t="str">
        <f t="shared" si="52"/>
        <v/>
      </c>
      <c r="R291" s="2" t="str">
        <f t="shared" si="51"/>
        <v/>
      </c>
      <c r="S291" s="2"/>
      <c r="T291" s="6">
        <f t="shared" si="44"/>
        <v>462000</v>
      </c>
      <c r="U291" s="4">
        <f>SUM(O291:$O$759)+T291</f>
        <v>588400.00000000035</v>
      </c>
      <c r="V291" s="4">
        <f>SUM(O291:$O$756)</f>
        <v>126400.00000000035</v>
      </c>
      <c r="W291" s="4">
        <f>SUM(R291:$S$759)</f>
        <v>76302</v>
      </c>
    </row>
    <row r="292" spans="1:23" x14ac:dyDescent="0.15">
      <c r="A292">
        <v>2</v>
      </c>
      <c r="B292" s="1">
        <v>42375</v>
      </c>
      <c r="C292">
        <v>240.5</v>
      </c>
      <c r="D292">
        <v>241.8</v>
      </c>
      <c r="E292">
        <v>235.4</v>
      </c>
      <c r="F292">
        <v>236.5</v>
      </c>
      <c r="G292">
        <v>133756300</v>
      </c>
      <c r="H292" s="2">
        <f t="shared" si="45"/>
        <v>31633364950</v>
      </c>
      <c r="I292">
        <f t="shared" si="46"/>
        <v>-3</v>
      </c>
      <c r="J292" t="str">
        <f t="shared" si="47"/>
        <v/>
      </c>
      <c r="K292">
        <f t="shared" si="48"/>
        <v>3</v>
      </c>
      <c r="N292" s="2">
        <f t="shared" si="43"/>
        <v>2000</v>
      </c>
      <c r="O292" s="2">
        <f t="shared" si="49"/>
        <v>6000</v>
      </c>
      <c r="P292" s="2">
        <f t="shared" si="50"/>
        <v>479000</v>
      </c>
      <c r="Q292" s="2">
        <f t="shared" si="52"/>
        <v>479000</v>
      </c>
      <c r="R292" s="2">
        <f t="shared" si="51"/>
        <v>378</v>
      </c>
      <c r="S292" s="2"/>
      <c r="T292" s="6">
        <f t="shared" si="44"/>
        <v>473000</v>
      </c>
      <c r="U292" s="4">
        <f>SUM(O292:$O$759)+T292</f>
        <v>599400.00000000035</v>
      </c>
      <c r="V292" s="4">
        <f>SUM(O292:$O$756)</f>
        <v>126400.00000000035</v>
      </c>
      <c r="W292" s="4">
        <f>SUM(R292:$S$759)</f>
        <v>76302</v>
      </c>
    </row>
    <row r="293" spans="1:23" x14ac:dyDescent="0.15">
      <c r="A293">
        <v>2</v>
      </c>
      <c r="B293" s="1">
        <v>42374</v>
      </c>
      <c r="C293">
        <v>238.9</v>
      </c>
      <c r="D293">
        <v>241</v>
      </c>
      <c r="E293">
        <v>238.6</v>
      </c>
      <c r="F293">
        <v>239.5</v>
      </c>
      <c r="G293">
        <v>129385900</v>
      </c>
      <c r="H293" s="2">
        <f t="shared" si="45"/>
        <v>30987923050</v>
      </c>
      <c r="I293">
        <f t="shared" si="46"/>
        <v>-0.19999999999998863</v>
      </c>
      <c r="J293" t="str">
        <f t="shared" si="47"/>
        <v>高値割、安値割</v>
      </c>
      <c r="K293">
        <f t="shared" si="48"/>
        <v>0.19999999999998863</v>
      </c>
      <c r="N293" s="2">
        <f t="shared" si="43"/>
        <v>2000</v>
      </c>
      <c r="O293" s="2">
        <f t="shared" si="49"/>
        <v>399.99999999997726</v>
      </c>
      <c r="P293" s="2" t="str">
        <f t="shared" si="50"/>
        <v/>
      </c>
      <c r="Q293" s="2" t="str">
        <f t="shared" si="52"/>
        <v/>
      </c>
      <c r="R293" s="2" t="str">
        <f t="shared" si="51"/>
        <v/>
      </c>
      <c r="S293" s="2"/>
      <c r="T293" s="6">
        <f t="shared" si="44"/>
        <v>479000</v>
      </c>
      <c r="U293" s="4">
        <f>SUM(O293:$O$759)+T293</f>
        <v>599400.00000000035</v>
      </c>
      <c r="V293" s="4">
        <f>SUM(O293:$O$756)</f>
        <v>120400.00000000035</v>
      </c>
      <c r="W293" s="4">
        <f>SUM(R293:$S$759)</f>
        <v>75924</v>
      </c>
    </row>
    <row r="294" spans="1:23" x14ac:dyDescent="0.15">
      <c r="A294">
        <v>2</v>
      </c>
      <c r="B294" s="1">
        <v>42373</v>
      </c>
      <c r="C294">
        <v>241</v>
      </c>
      <c r="D294">
        <v>244.4</v>
      </c>
      <c r="E294">
        <v>238.9</v>
      </c>
      <c r="F294">
        <v>239.7</v>
      </c>
      <c r="G294">
        <v>115784400</v>
      </c>
      <c r="H294" s="2">
        <f t="shared" si="45"/>
        <v>27753520680</v>
      </c>
      <c r="I294">
        <f t="shared" si="46"/>
        <v>-3.8000000000000114</v>
      </c>
      <c r="J294" t="str">
        <f t="shared" si="47"/>
        <v>高値割、安値割</v>
      </c>
      <c r="K294" t="str">
        <f t="shared" si="48"/>
        <v/>
      </c>
      <c r="N294" s="2">
        <f t="shared" si="43"/>
        <v>2000</v>
      </c>
      <c r="O294" s="2" t="str">
        <f t="shared" si="49"/>
        <v/>
      </c>
      <c r="P294" s="2" t="str">
        <f t="shared" si="50"/>
        <v/>
      </c>
      <c r="Q294" s="2" t="str">
        <f t="shared" si="52"/>
        <v/>
      </c>
      <c r="R294" s="2" t="str">
        <f t="shared" si="51"/>
        <v/>
      </c>
      <c r="S294" s="2"/>
      <c r="T294" s="6">
        <f t="shared" si="44"/>
        <v>479400</v>
      </c>
      <c r="U294" s="4">
        <f>SUM(O294:$O$759)+T294</f>
        <v>599400.00000000035</v>
      </c>
      <c r="V294" s="4">
        <f>SUM(O294:$O$756)</f>
        <v>120000.00000000035</v>
      </c>
      <c r="W294" s="4">
        <f>SUM(R294:$S$759)</f>
        <v>75924</v>
      </c>
    </row>
    <row r="295" spans="1:23" x14ac:dyDescent="0.15">
      <c r="A295">
        <v>2</v>
      </c>
      <c r="B295" s="1">
        <v>42368</v>
      </c>
      <c r="C295">
        <v>244.4</v>
      </c>
      <c r="D295">
        <v>245.9</v>
      </c>
      <c r="E295">
        <v>243.4</v>
      </c>
      <c r="F295">
        <v>243.5</v>
      </c>
      <c r="G295">
        <v>79500900</v>
      </c>
      <c r="H295" s="2">
        <f t="shared" si="45"/>
        <v>19358469150</v>
      </c>
      <c r="I295">
        <f t="shared" si="46"/>
        <v>-0.30000000000001137</v>
      </c>
      <c r="J295" t="str">
        <f t="shared" si="47"/>
        <v>高値超、安値超</v>
      </c>
      <c r="K295" t="str">
        <f t="shared" si="48"/>
        <v/>
      </c>
      <c r="N295" s="2">
        <f t="shared" si="43"/>
        <v>2000</v>
      </c>
      <c r="O295" s="2" t="str">
        <f t="shared" si="49"/>
        <v/>
      </c>
      <c r="P295" s="2" t="str">
        <f t="shared" si="50"/>
        <v/>
      </c>
      <c r="Q295" s="2">
        <f t="shared" si="52"/>
        <v>481000</v>
      </c>
      <c r="R295" s="2">
        <f t="shared" si="51"/>
        <v>378</v>
      </c>
      <c r="S295" s="2"/>
      <c r="T295" s="6">
        <f t="shared" si="44"/>
        <v>487000</v>
      </c>
      <c r="U295" s="4">
        <f>SUM(O295:$O$759)+T295</f>
        <v>607000.00000000035</v>
      </c>
      <c r="V295" s="4">
        <f>SUM(O295:$O$756)</f>
        <v>120000.00000000035</v>
      </c>
      <c r="W295" s="4">
        <f>SUM(R295:$S$759)</f>
        <v>75924</v>
      </c>
    </row>
    <row r="296" spans="1:23" x14ac:dyDescent="0.15">
      <c r="A296">
        <v>2</v>
      </c>
      <c r="B296" s="1">
        <v>42367</v>
      </c>
      <c r="C296">
        <v>240</v>
      </c>
      <c r="D296">
        <v>244</v>
      </c>
      <c r="E296">
        <v>239.8</v>
      </c>
      <c r="F296">
        <v>243.8</v>
      </c>
      <c r="G296">
        <v>83880000</v>
      </c>
      <c r="H296" s="2">
        <f t="shared" si="45"/>
        <v>20449944000</v>
      </c>
      <c r="I296">
        <f t="shared" si="46"/>
        <v>3.3000000000000114</v>
      </c>
      <c r="J296" t="str">
        <f t="shared" si="47"/>
        <v>高値超、安値超</v>
      </c>
      <c r="K296" t="str">
        <f t="shared" si="48"/>
        <v/>
      </c>
      <c r="N296" s="2">
        <f t="shared" si="43"/>
        <v>2000</v>
      </c>
      <c r="O296" s="2" t="str">
        <f t="shared" si="49"/>
        <v/>
      </c>
      <c r="P296" s="2">
        <f t="shared" si="50"/>
        <v>481000</v>
      </c>
      <c r="Q296" s="2">
        <f t="shared" si="52"/>
        <v>481000</v>
      </c>
      <c r="R296" s="2">
        <f t="shared" si="51"/>
        <v>378</v>
      </c>
      <c r="S296" s="2"/>
      <c r="T296" s="6">
        <f t="shared" si="44"/>
        <v>487600</v>
      </c>
      <c r="U296" s="4">
        <f>SUM(O296:$O$759)+T296</f>
        <v>607600.00000000035</v>
      </c>
      <c r="V296" s="4">
        <f>SUM(O296:$O$756)</f>
        <v>120000.00000000035</v>
      </c>
      <c r="W296" s="4">
        <f>SUM(R296:$S$759)</f>
        <v>75546</v>
      </c>
    </row>
    <row r="297" spans="1:23" x14ac:dyDescent="0.15">
      <c r="A297">
        <v>2</v>
      </c>
      <c r="B297" s="1">
        <v>42366</v>
      </c>
      <c r="C297">
        <v>239.4</v>
      </c>
      <c r="D297">
        <v>240.8</v>
      </c>
      <c r="E297">
        <v>238.6</v>
      </c>
      <c r="F297">
        <v>240.5</v>
      </c>
      <c r="G297">
        <v>70921000</v>
      </c>
      <c r="H297" s="2">
        <f t="shared" si="45"/>
        <v>17056500500</v>
      </c>
      <c r="I297">
        <f t="shared" si="46"/>
        <v>2.5</v>
      </c>
      <c r="J297" t="str">
        <f t="shared" si="47"/>
        <v>高値超、安値超</v>
      </c>
      <c r="K297">
        <f t="shared" si="48"/>
        <v>-2.5</v>
      </c>
      <c r="N297" s="2">
        <f t="shared" si="43"/>
        <v>2000</v>
      </c>
      <c r="O297" s="2">
        <f t="shared" si="49"/>
        <v>-5000</v>
      </c>
      <c r="P297" s="2" t="str">
        <f t="shared" si="50"/>
        <v/>
      </c>
      <c r="Q297" s="2" t="str">
        <f t="shared" si="52"/>
        <v/>
      </c>
      <c r="R297" s="2" t="str">
        <f t="shared" si="51"/>
        <v/>
      </c>
      <c r="S297" s="2"/>
      <c r="T297" s="6">
        <f t="shared" si="44"/>
        <v>481000</v>
      </c>
      <c r="U297" s="4">
        <f>SUM(O297:$O$759)+T297</f>
        <v>601000.00000000035</v>
      </c>
      <c r="V297" s="4">
        <f>SUM(O297:$O$756)</f>
        <v>120000.00000000035</v>
      </c>
      <c r="W297" s="4">
        <f>SUM(R297:$S$759)</f>
        <v>75168</v>
      </c>
    </row>
    <row r="298" spans="1:23" x14ac:dyDescent="0.15">
      <c r="A298">
        <v>2</v>
      </c>
      <c r="B298" s="1">
        <v>42363</v>
      </c>
      <c r="C298">
        <v>240.3</v>
      </c>
      <c r="D298">
        <v>240.6</v>
      </c>
      <c r="E298">
        <v>237.6</v>
      </c>
      <c r="F298">
        <v>238</v>
      </c>
      <c r="G298">
        <v>107243900</v>
      </c>
      <c r="H298" s="2">
        <f t="shared" si="45"/>
        <v>25524048200</v>
      </c>
      <c r="I298">
        <f t="shared" si="46"/>
        <v>-3.9000000000000057</v>
      </c>
      <c r="J298" t="str">
        <f t="shared" si="47"/>
        <v>高値割、安値割</v>
      </c>
      <c r="K298" t="str">
        <f t="shared" si="48"/>
        <v/>
      </c>
      <c r="N298" s="2">
        <f t="shared" si="43"/>
        <v>2000</v>
      </c>
      <c r="O298" s="2" t="str">
        <f t="shared" si="49"/>
        <v/>
      </c>
      <c r="P298" s="2" t="str">
        <f t="shared" si="50"/>
        <v/>
      </c>
      <c r="Q298" s="2">
        <f t="shared" si="52"/>
        <v>483000</v>
      </c>
      <c r="R298" s="2">
        <f t="shared" si="51"/>
        <v>378</v>
      </c>
      <c r="S298" s="2"/>
      <c r="T298" s="6">
        <f t="shared" si="44"/>
        <v>476000</v>
      </c>
      <c r="U298" s="4">
        <f>SUM(O298:$O$759)+T298</f>
        <v>601000.00000000035</v>
      </c>
      <c r="V298" s="4">
        <f>SUM(O298:$O$756)</f>
        <v>125000.00000000035</v>
      </c>
      <c r="W298" s="4">
        <f>SUM(R298:$S$759)</f>
        <v>75168</v>
      </c>
    </row>
    <row r="299" spans="1:23" x14ac:dyDescent="0.15">
      <c r="A299">
        <v>2</v>
      </c>
      <c r="B299" s="1">
        <v>42362</v>
      </c>
      <c r="C299">
        <v>244.1</v>
      </c>
      <c r="D299">
        <v>244.5</v>
      </c>
      <c r="E299">
        <v>241.8</v>
      </c>
      <c r="F299">
        <v>241.9</v>
      </c>
      <c r="G299">
        <v>126577600</v>
      </c>
      <c r="H299" s="2">
        <f t="shared" si="45"/>
        <v>30619121440</v>
      </c>
      <c r="I299">
        <f t="shared" si="46"/>
        <v>0.40000000000000568</v>
      </c>
      <c r="J299" t="str">
        <f t="shared" si="47"/>
        <v>高値超、安値超</v>
      </c>
      <c r="K299" t="str">
        <f t="shared" si="48"/>
        <v/>
      </c>
      <c r="N299" s="2">
        <f t="shared" si="43"/>
        <v>2000</v>
      </c>
      <c r="O299" s="2" t="str">
        <f t="shared" si="49"/>
        <v/>
      </c>
      <c r="P299" s="2">
        <f t="shared" si="50"/>
        <v>483000</v>
      </c>
      <c r="Q299" s="2">
        <f t="shared" si="52"/>
        <v>483000</v>
      </c>
      <c r="R299" s="2">
        <f t="shared" si="51"/>
        <v>378</v>
      </c>
      <c r="S299" s="2"/>
      <c r="T299" s="6">
        <f t="shared" si="44"/>
        <v>483800</v>
      </c>
      <c r="U299" s="4">
        <f>SUM(O299:$O$759)+T299</f>
        <v>608800.00000000035</v>
      </c>
      <c r="V299" s="4">
        <f>SUM(O299:$O$756)</f>
        <v>125000.00000000035</v>
      </c>
      <c r="W299" s="4">
        <f>SUM(R299:$S$759)</f>
        <v>74790</v>
      </c>
    </row>
    <row r="300" spans="1:23" x14ac:dyDescent="0.15">
      <c r="A300">
        <v>2</v>
      </c>
      <c r="B300" s="1">
        <v>42360</v>
      </c>
      <c r="C300">
        <v>242.8</v>
      </c>
      <c r="D300">
        <v>244.4</v>
      </c>
      <c r="E300">
        <v>241</v>
      </c>
      <c r="F300">
        <v>241.5</v>
      </c>
      <c r="G300">
        <v>101314800</v>
      </c>
      <c r="H300" s="2">
        <f t="shared" si="45"/>
        <v>24467524200</v>
      </c>
      <c r="I300">
        <f t="shared" si="46"/>
        <v>9.9999999999994316E-2</v>
      </c>
      <c r="J300" t="str">
        <f t="shared" si="47"/>
        <v/>
      </c>
      <c r="K300">
        <f t="shared" si="48"/>
        <v>-9.9999999999994316E-2</v>
      </c>
      <c r="N300" s="2">
        <f t="shared" si="43"/>
        <v>2000</v>
      </c>
      <c r="O300" s="2">
        <f t="shared" si="49"/>
        <v>-199.99999999998863</v>
      </c>
      <c r="P300" s="2" t="str">
        <f t="shared" si="50"/>
        <v/>
      </c>
      <c r="Q300" s="2" t="str">
        <f t="shared" si="52"/>
        <v/>
      </c>
      <c r="R300" s="2" t="str">
        <f t="shared" si="51"/>
        <v/>
      </c>
      <c r="S300" s="2"/>
      <c r="T300" s="6">
        <f t="shared" si="44"/>
        <v>483000</v>
      </c>
      <c r="U300" s="4">
        <f>SUM(O300:$O$759)+T300</f>
        <v>608000.00000000035</v>
      </c>
      <c r="V300" s="4">
        <f>SUM(O300:$O$756)</f>
        <v>125000.00000000035</v>
      </c>
      <c r="W300" s="4">
        <f>SUM(R300:$S$759)</f>
        <v>74412</v>
      </c>
    </row>
    <row r="301" spans="1:23" x14ac:dyDescent="0.15">
      <c r="A301">
        <v>2</v>
      </c>
      <c r="B301" s="1">
        <v>42359</v>
      </c>
      <c r="C301">
        <v>241</v>
      </c>
      <c r="D301">
        <v>244.5</v>
      </c>
      <c r="E301">
        <v>239.5</v>
      </c>
      <c r="F301">
        <v>241.4</v>
      </c>
      <c r="G301">
        <v>152391800</v>
      </c>
      <c r="H301" s="2">
        <f t="shared" si="45"/>
        <v>36787380520</v>
      </c>
      <c r="I301">
        <f t="shared" si="46"/>
        <v>-2</v>
      </c>
      <c r="J301" t="str">
        <f t="shared" si="47"/>
        <v>高値割、安値割</v>
      </c>
      <c r="K301" t="str">
        <f t="shared" si="48"/>
        <v/>
      </c>
      <c r="N301" s="2">
        <f t="shared" si="43"/>
        <v>2000</v>
      </c>
      <c r="O301" s="2" t="str">
        <f t="shared" si="49"/>
        <v/>
      </c>
      <c r="P301" s="2" t="str">
        <f t="shared" si="50"/>
        <v/>
      </c>
      <c r="Q301" s="2" t="str">
        <f t="shared" si="52"/>
        <v/>
      </c>
      <c r="R301" s="2" t="str">
        <f t="shared" si="51"/>
        <v/>
      </c>
      <c r="S301" s="2"/>
      <c r="T301" s="6">
        <f t="shared" si="44"/>
        <v>482800</v>
      </c>
      <c r="U301" s="4">
        <f>SUM(O301:$O$759)+T301</f>
        <v>608000.00000000035</v>
      </c>
      <c r="V301" s="4">
        <f>SUM(O301:$O$756)</f>
        <v>125200.00000000035</v>
      </c>
      <c r="W301" s="4">
        <f>SUM(R301:$S$759)</f>
        <v>74412</v>
      </c>
    </row>
    <row r="302" spans="1:23" x14ac:dyDescent="0.15">
      <c r="A302">
        <v>2</v>
      </c>
      <c r="B302" s="1">
        <v>42356</v>
      </c>
      <c r="C302">
        <v>249</v>
      </c>
      <c r="D302">
        <v>254</v>
      </c>
      <c r="E302">
        <v>243.3</v>
      </c>
      <c r="F302">
        <v>243.4</v>
      </c>
      <c r="G302">
        <v>222460300</v>
      </c>
      <c r="H302" s="2">
        <f t="shared" si="45"/>
        <v>54146837020</v>
      </c>
      <c r="I302">
        <f t="shared" si="46"/>
        <v>-6.4000000000000057</v>
      </c>
      <c r="J302" t="str">
        <f t="shared" si="47"/>
        <v/>
      </c>
      <c r="K302" t="str">
        <f t="shared" si="48"/>
        <v/>
      </c>
      <c r="N302" s="2">
        <f t="shared" si="43"/>
        <v>2000</v>
      </c>
      <c r="O302" s="2" t="str">
        <f t="shared" si="49"/>
        <v/>
      </c>
      <c r="P302" s="2" t="str">
        <f t="shared" si="50"/>
        <v/>
      </c>
      <c r="Q302" s="2">
        <f t="shared" si="52"/>
        <v>495800</v>
      </c>
      <c r="R302" s="2">
        <f t="shared" si="51"/>
        <v>378</v>
      </c>
      <c r="S302" s="2"/>
      <c r="T302" s="6">
        <f t="shared" si="44"/>
        <v>486800</v>
      </c>
      <c r="U302" s="4">
        <f>SUM(O302:$O$759)+T302</f>
        <v>612000.00000000035</v>
      </c>
      <c r="V302" s="4">
        <f>SUM(O302:$O$756)</f>
        <v>125200.00000000035</v>
      </c>
      <c r="W302" s="4">
        <f>SUM(R302:$S$759)</f>
        <v>74412</v>
      </c>
    </row>
    <row r="303" spans="1:23" x14ac:dyDescent="0.15">
      <c r="A303">
        <v>2</v>
      </c>
      <c r="B303" s="1">
        <v>42355</v>
      </c>
      <c r="C303">
        <v>252.6</v>
      </c>
      <c r="D303">
        <v>254</v>
      </c>
      <c r="E303">
        <v>249.3</v>
      </c>
      <c r="F303">
        <v>249.8</v>
      </c>
      <c r="G303">
        <v>201926400</v>
      </c>
      <c r="H303" s="2">
        <f t="shared" si="45"/>
        <v>50441214720</v>
      </c>
      <c r="I303">
        <f t="shared" si="46"/>
        <v>1.9000000000000057</v>
      </c>
      <c r="J303" t="str">
        <f t="shared" si="47"/>
        <v>高値超、安値超</v>
      </c>
      <c r="K303" t="str">
        <f t="shared" si="48"/>
        <v/>
      </c>
      <c r="N303" s="2">
        <f t="shared" si="43"/>
        <v>2000</v>
      </c>
      <c r="O303" s="2" t="str">
        <f t="shared" si="49"/>
        <v/>
      </c>
      <c r="P303" s="2">
        <f t="shared" si="50"/>
        <v>495800</v>
      </c>
      <c r="Q303" s="2" t="str">
        <f t="shared" si="52"/>
        <v/>
      </c>
      <c r="R303" s="2" t="str">
        <f t="shared" si="51"/>
        <v/>
      </c>
      <c r="S303" s="2"/>
      <c r="T303" s="6">
        <f t="shared" si="44"/>
        <v>499600</v>
      </c>
      <c r="U303" s="4">
        <f>SUM(O303:$O$759)+T303</f>
        <v>624800.00000000035</v>
      </c>
      <c r="V303" s="4">
        <f>SUM(O303:$O$756)</f>
        <v>125200.00000000035</v>
      </c>
      <c r="W303" s="4">
        <f>SUM(R303:$S$759)</f>
        <v>74034</v>
      </c>
    </row>
    <row r="304" spans="1:23" x14ac:dyDescent="0.15">
      <c r="A304">
        <v>2</v>
      </c>
      <c r="B304" s="1">
        <v>42354</v>
      </c>
      <c r="C304">
        <v>241.2</v>
      </c>
      <c r="D304">
        <v>247.9</v>
      </c>
      <c r="E304">
        <v>240.9</v>
      </c>
      <c r="F304">
        <v>247.9</v>
      </c>
      <c r="G304">
        <v>215862900</v>
      </c>
      <c r="H304" s="2">
        <f t="shared" si="45"/>
        <v>53512412910</v>
      </c>
      <c r="I304">
        <f t="shared" si="46"/>
        <v>12.400000000000006</v>
      </c>
      <c r="J304" t="str">
        <f t="shared" si="47"/>
        <v>高値超、安値超</v>
      </c>
      <c r="K304">
        <f t="shared" si="48"/>
        <v>-12.400000000000006</v>
      </c>
      <c r="N304" s="2">
        <f t="shared" si="43"/>
        <v>2000</v>
      </c>
      <c r="O304" s="2">
        <f t="shared" si="49"/>
        <v>-24800.000000000011</v>
      </c>
      <c r="P304" s="2">
        <f t="shared" si="50"/>
        <v>471000</v>
      </c>
      <c r="Q304" s="2">
        <f t="shared" si="52"/>
        <v>471000</v>
      </c>
      <c r="R304" s="2">
        <f t="shared" si="51"/>
        <v>378</v>
      </c>
      <c r="S304" s="2"/>
      <c r="T304" s="6">
        <f t="shared" si="44"/>
        <v>495800</v>
      </c>
      <c r="U304" s="4">
        <f>SUM(O304:$O$759)+T304</f>
        <v>621000.00000000035</v>
      </c>
      <c r="V304" s="4">
        <f>SUM(O304:$O$756)</f>
        <v>125200.00000000035</v>
      </c>
      <c r="W304" s="4">
        <f>SUM(R304:$S$759)</f>
        <v>74034</v>
      </c>
    </row>
    <row r="305" spans="1:23" x14ac:dyDescent="0.15">
      <c r="A305">
        <v>2</v>
      </c>
      <c r="B305" s="1">
        <v>42353</v>
      </c>
      <c r="C305">
        <v>240.1</v>
      </c>
      <c r="D305">
        <v>240.8</v>
      </c>
      <c r="E305">
        <v>235.5</v>
      </c>
      <c r="F305">
        <v>235.5</v>
      </c>
      <c r="G305">
        <v>145005100</v>
      </c>
      <c r="H305" s="2">
        <f t="shared" si="45"/>
        <v>34148701050</v>
      </c>
      <c r="I305">
        <f t="shared" si="46"/>
        <v>-6.0999999999999943</v>
      </c>
      <c r="J305" t="str">
        <f t="shared" si="47"/>
        <v>高値割、安値割</v>
      </c>
      <c r="K305">
        <f t="shared" si="48"/>
        <v>6.0999999999999943</v>
      </c>
      <c r="N305" s="2">
        <f t="shared" si="43"/>
        <v>2000</v>
      </c>
      <c r="O305" s="2">
        <f t="shared" si="49"/>
        <v>12199.999999999989</v>
      </c>
      <c r="P305" s="2" t="str">
        <f t="shared" si="50"/>
        <v/>
      </c>
      <c r="Q305" s="2">
        <f t="shared" si="52"/>
        <v>487400</v>
      </c>
      <c r="R305" s="2">
        <f t="shared" si="51"/>
        <v>378</v>
      </c>
      <c r="S305" s="2"/>
      <c r="T305" s="6">
        <f t="shared" si="44"/>
        <v>471000</v>
      </c>
      <c r="U305" s="4">
        <f>SUM(O305:$O$759)+T305</f>
        <v>621000.00000000035</v>
      </c>
      <c r="V305" s="4">
        <f>SUM(O305:$O$756)</f>
        <v>150000.00000000038</v>
      </c>
      <c r="W305" s="4">
        <f>SUM(R305:$S$759)</f>
        <v>73656</v>
      </c>
    </row>
    <row r="306" spans="1:23" x14ac:dyDescent="0.15">
      <c r="A306">
        <v>2</v>
      </c>
      <c r="B306" s="1">
        <v>42352</v>
      </c>
      <c r="C306">
        <v>238.9</v>
      </c>
      <c r="D306">
        <v>242</v>
      </c>
      <c r="E306">
        <v>238</v>
      </c>
      <c r="F306">
        <v>241.6</v>
      </c>
      <c r="G306">
        <v>114894500</v>
      </c>
      <c r="H306" s="2">
        <f t="shared" si="45"/>
        <v>27758511200</v>
      </c>
      <c r="I306">
        <f t="shared" si="46"/>
        <v>-2.0999999999999943</v>
      </c>
      <c r="J306" t="str">
        <f t="shared" si="47"/>
        <v>高値割、安値割</v>
      </c>
      <c r="K306" t="str">
        <f t="shared" si="48"/>
        <v/>
      </c>
      <c r="N306" s="2">
        <f t="shared" si="43"/>
        <v>2000</v>
      </c>
      <c r="O306" s="2" t="str">
        <f t="shared" si="49"/>
        <v/>
      </c>
      <c r="P306" s="2">
        <f t="shared" si="50"/>
        <v>487400</v>
      </c>
      <c r="Q306" s="2" t="str">
        <f t="shared" si="52"/>
        <v/>
      </c>
      <c r="R306" s="2" t="str">
        <f t="shared" si="51"/>
        <v/>
      </c>
      <c r="S306" s="2"/>
      <c r="T306" s="6">
        <f t="shared" si="44"/>
        <v>483200</v>
      </c>
      <c r="U306" s="4">
        <f>SUM(O306:$O$759)+T306</f>
        <v>621000.00000000047</v>
      </c>
      <c r="V306" s="4">
        <f>SUM(O306:$O$756)</f>
        <v>137800.00000000041</v>
      </c>
      <c r="W306" s="4">
        <f>SUM(R306:$S$759)</f>
        <v>73278</v>
      </c>
    </row>
    <row r="307" spans="1:23" x14ac:dyDescent="0.15">
      <c r="A307">
        <v>2</v>
      </c>
      <c r="B307" s="1">
        <v>42349</v>
      </c>
      <c r="C307">
        <v>241.5</v>
      </c>
      <c r="D307">
        <v>244.3</v>
      </c>
      <c r="E307">
        <v>241</v>
      </c>
      <c r="F307">
        <v>243.7</v>
      </c>
      <c r="G307">
        <v>146477400</v>
      </c>
      <c r="H307" s="2">
        <f t="shared" si="45"/>
        <v>35696542380</v>
      </c>
      <c r="I307">
        <f t="shared" si="46"/>
        <v>0.89999999999997726</v>
      </c>
      <c r="J307" t="str">
        <f t="shared" si="47"/>
        <v/>
      </c>
      <c r="K307">
        <f t="shared" si="48"/>
        <v>-0.89999999999997726</v>
      </c>
      <c r="N307" s="2">
        <f t="shared" si="43"/>
        <v>2000</v>
      </c>
      <c r="O307" s="2">
        <f t="shared" si="49"/>
        <v>-1799.9999999999545</v>
      </c>
      <c r="P307" s="2">
        <f t="shared" si="50"/>
        <v>485600</v>
      </c>
      <c r="Q307" s="2" t="str">
        <f t="shared" si="52"/>
        <v/>
      </c>
      <c r="R307" s="2" t="str">
        <f t="shared" si="51"/>
        <v/>
      </c>
      <c r="S307" s="2"/>
      <c r="T307" s="6">
        <f t="shared" si="44"/>
        <v>487400</v>
      </c>
      <c r="U307" s="4">
        <f>SUM(O307:$O$759)+T307</f>
        <v>625200.00000000047</v>
      </c>
      <c r="V307" s="4">
        <f>SUM(O307:$O$756)</f>
        <v>137800.00000000041</v>
      </c>
      <c r="W307" s="4">
        <f>SUM(R307:$S$759)</f>
        <v>73278</v>
      </c>
    </row>
    <row r="308" spans="1:23" x14ac:dyDescent="0.15">
      <c r="A308">
        <v>2</v>
      </c>
      <c r="B308" s="1">
        <v>42348</v>
      </c>
      <c r="C308">
        <v>241</v>
      </c>
      <c r="D308">
        <v>244.3</v>
      </c>
      <c r="E308">
        <v>240.7</v>
      </c>
      <c r="F308">
        <v>242.8</v>
      </c>
      <c r="G308">
        <v>93639500</v>
      </c>
      <c r="H308" s="2">
        <f t="shared" si="45"/>
        <v>22735670600</v>
      </c>
      <c r="I308">
        <f t="shared" si="46"/>
        <v>-0.59999999999999432</v>
      </c>
      <c r="J308" t="str">
        <f t="shared" si="47"/>
        <v>高値割、安値割</v>
      </c>
      <c r="K308">
        <f t="shared" si="48"/>
        <v>0.59999999999999432</v>
      </c>
      <c r="N308" s="2">
        <f t="shared" si="43"/>
        <v>2000</v>
      </c>
      <c r="O308" s="2">
        <f t="shared" si="49"/>
        <v>1199.9999999999886</v>
      </c>
      <c r="P308" s="2">
        <f t="shared" si="50"/>
        <v>486800</v>
      </c>
      <c r="Q308" s="2">
        <f t="shared" si="52"/>
        <v>486800</v>
      </c>
      <c r="R308" s="2">
        <f t="shared" si="51"/>
        <v>378</v>
      </c>
      <c r="S308" s="2"/>
      <c r="T308" s="6">
        <f t="shared" si="44"/>
        <v>485600</v>
      </c>
      <c r="U308" s="4">
        <f>SUM(O308:$O$759)+T308</f>
        <v>625200.00000000035</v>
      </c>
      <c r="V308" s="4">
        <f>SUM(O308:$O$756)</f>
        <v>139600.00000000035</v>
      </c>
      <c r="W308" s="4">
        <f>SUM(R308:$S$759)</f>
        <v>73278</v>
      </c>
    </row>
    <row r="309" spans="1:23" x14ac:dyDescent="0.15">
      <c r="A309">
        <v>2</v>
      </c>
      <c r="B309" s="1">
        <v>42347</v>
      </c>
      <c r="C309">
        <v>243.3</v>
      </c>
      <c r="D309">
        <v>245.5</v>
      </c>
      <c r="E309">
        <v>242.4</v>
      </c>
      <c r="F309">
        <v>243.4</v>
      </c>
      <c r="G309">
        <v>122526900</v>
      </c>
      <c r="H309" s="2">
        <f t="shared" si="45"/>
        <v>29823047460</v>
      </c>
      <c r="I309">
        <f t="shared" si="46"/>
        <v>-1.5</v>
      </c>
      <c r="J309" t="str">
        <f t="shared" si="47"/>
        <v>高値割、安値割</v>
      </c>
      <c r="K309">
        <f t="shared" si="48"/>
        <v>1.5</v>
      </c>
      <c r="N309" s="2">
        <f t="shared" si="43"/>
        <v>2000</v>
      </c>
      <c r="O309" s="2">
        <f t="shared" si="49"/>
        <v>3000</v>
      </c>
      <c r="P309" s="2" t="str">
        <f t="shared" si="50"/>
        <v/>
      </c>
      <c r="Q309" s="2">
        <f t="shared" si="52"/>
        <v>498400</v>
      </c>
      <c r="R309" s="2">
        <f t="shared" si="51"/>
        <v>378</v>
      </c>
      <c r="S309" s="2"/>
      <c r="T309" s="6">
        <f t="shared" si="44"/>
        <v>486800</v>
      </c>
      <c r="U309" s="4">
        <f>SUM(O309:$O$759)+T309</f>
        <v>625200.00000000035</v>
      </c>
      <c r="V309" s="4">
        <f>SUM(O309:$O$756)</f>
        <v>138400.00000000035</v>
      </c>
      <c r="W309" s="4">
        <f>SUM(R309:$S$759)</f>
        <v>72900</v>
      </c>
    </row>
    <row r="310" spans="1:23" x14ac:dyDescent="0.15">
      <c r="A310">
        <v>2</v>
      </c>
      <c r="B310" s="1">
        <v>42346</v>
      </c>
      <c r="C310">
        <v>249.2</v>
      </c>
      <c r="D310">
        <v>249.2</v>
      </c>
      <c r="E310">
        <v>244.7</v>
      </c>
      <c r="F310">
        <v>244.9</v>
      </c>
      <c r="G310">
        <v>143477600</v>
      </c>
      <c r="H310" s="2">
        <f t="shared" si="45"/>
        <v>35137664240</v>
      </c>
      <c r="I310">
        <f t="shared" si="46"/>
        <v>-4.2999999999999829</v>
      </c>
      <c r="J310" t="str">
        <f t="shared" si="47"/>
        <v>高値割、安値割</v>
      </c>
      <c r="K310" t="str">
        <f t="shared" si="48"/>
        <v/>
      </c>
      <c r="N310" s="2">
        <f t="shared" si="43"/>
        <v>2000</v>
      </c>
      <c r="O310" s="2" t="str">
        <f t="shared" si="49"/>
        <v/>
      </c>
      <c r="P310" s="2">
        <f t="shared" si="50"/>
        <v>498400</v>
      </c>
      <c r="Q310" s="2" t="str">
        <f t="shared" si="52"/>
        <v/>
      </c>
      <c r="R310" s="2" t="str">
        <f t="shared" si="51"/>
        <v/>
      </c>
      <c r="S310" s="2"/>
      <c r="T310" s="6">
        <f t="shared" si="44"/>
        <v>489800</v>
      </c>
      <c r="U310" s="4">
        <f>SUM(O310:$O$759)+T310</f>
        <v>625200.00000000035</v>
      </c>
      <c r="V310" s="4">
        <f>SUM(O310:$O$756)</f>
        <v>135400.00000000035</v>
      </c>
      <c r="W310" s="4">
        <f>SUM(R310:$S$759)</f>
        <v>72522</v>
      </c>
    </row>
    <row r="311" spans="1:23" x14ac:dyDescent="0.15">
      <c r="A311">
        <v>2</v>
      </c>
      <c r="B311" s="1">
        <v>42345</v>
      </c>
      <c r="C311">
        <v>250.8</v>
      </c>
      <c r="D311">
        <v>251.2</v>
      </c>
      <c r="E311">
        <v>248.7</v>
      </c>
      <c r="F311">
        <v>249.2</v>
      </c>
      <c r="G311">
        <v>96249100</v>
      </c>
      <c r="H311" s="2">
        <f t="shared" si="45"/>
        <v>23985275720</v>
      </c>
      <c r="I311">
        <f t="shared" si="46"/>
        <v>1.2999999999999829</v>
      </c>
      <c r="J311" t="str">
        <f t="shared" si="47"/>
        <v>高値超、安値超</v>
      </c>
      <c r="K311">
        <f t="shared" si="48"/>
        <v>-1.2999999999999829</v>
      </c>
      <c r="N311" s="2">
        <f t="shared" si="43"/>
        <v>2000</v>
      </c>
      <c r="O311" s="2">
        <f t="shared" si="49"/>
        <v>-2599.9999999999659</v>
      </c>
      <c r="P311" s="2">
        <f t="shared" si="50"/>
        <v>495800</v>
      </c>
      <c r="Q311" s="2">
        <f t="shared" si="52"/>
        <v>495800</v>
      </c>
      <c r="R311" s="2">
        <f t="shared" si="51"/>
        <v>378</v>
      </c>
      <c r="S311" s="2"/>
      <c r="T311" s="6">
        <f t="shared" si="44"/>
        <v>498400</v>
      </c>
      <c r="U311" s="4">
        <f>SUM(O311:$O$759)+T311</f>
        <v>633800.00000000035</v>
      </c>
      <c r="V311" s="4">
        <f>SUM(O311:$O$756)</f>
        <v>135400.00000000035</v>
      </c>
      <c r="W311" s="4">
        <f>SUM(R311:$S$759)</f>
        <v>72522</v>
      </c>
    </row>
    <row r="312" spans="1:23" x14ac:dyDescent="0.15">
      <c r="A312">
        <v>2</v>
      </c>
      <c r="B312" s="1">
        <v>42342</v>
      </c>
      <c r="C312">
        <v>245.1</v>
      </c>
      <c r="D312">
        <v>249.2</v>
      </c>
      <c r="E312">
        <v>245.1</v>
      </c>
      <c r="F312">
        <v>247.9</v>
      </c>
      <c r="G312">
        <v>135547600</v>
      </c>
      <c r="H312" s="2">
        <f t="shared" si="45"/>
        <v>33602250040</v>
      </c>
      <c r="I312">
        <f t="shared" si="46"/>
        <v>-3.5</v>
      </c>
      <c r="J312" t="str">
        <f t="shared" si="47"/>
        <v>高値割、安値割</v>
      </c>
      <c r="K312">
        <f t="shared" si="48"/>
        <v>3.5</v>
      </c>
      <c r="N312" s="2">
        <f t="shared" si="43"/>
        <v>2000</v>
      </c>
      <c r="O312" s="2">
        <f t="shared" si="49"/>
        <v>7000</v>
      </c>
      <c r="P312" s="2" t="str">
        <f t="shared" si="50"/>
        <v/>
      </c>
      <c r="Q312" s="2" t="str">
        <f t="shared" si="52"/>
        <v/>
      </c>
      <c r="R312" s="2" t="str">
        <f t="shared" si="51"/>
        <v/>
      </c>
      <c r="S312" s="2"/>
      <c r="T312" s="6">
        <f t="shared" si="44"/>
        <v>495800</v>
      </c>
      <c r="U312" s="4">
        <f>SUM(O312:$O$759)+T312</f>
        <v>633800.00000000035</v>
      </c>
      <c r="V312" s="4">
        <f>SUM(O312:$O$756)</f>
        <v>138000.00000000035</v>
      </c>
      <c r="W312" s="4">
        <f>SUM(R312:$S$759)</f>
        <v>72144</v>
      </c>
    </row>
    <row r="313" spans="1:23" x14ac:dyDescent="0.15">
      <c r="A313">
        <v>2</v>
      </c>
      <c r="B313" s="1">
        <v>42341</v>
      </c>
      <c r="C313">
        <v>251.6</v>
      </c>
      <c r="D313">
        <v>252.7</v>
      </c>
      <c r="E313">
        <v>248.5</v>
      </c>
      <c r="F313">
        <v>251.4</v>
      </c>
      <c r="G313">
        <v>113073100</v>
      </c>
      <c r="H313" s="2">
        <f t="shared" si="45"/>
        <v>28426577340</v>
      </c>
      <c r="I313">
        <f t="shared" si="46"/>
        <v>-0.59999999999999432</v>
      </c>
      <c r="J313" t="str">
        <f t="shared" si="47"/>
        <v>高値割、安値割</v>
      </c>
      <c r="K313" t="str">
        <f t="shared" si="48"/>
        <v/>
      </c>
      <c r="N313" s="2">
        <f t="shared" si="43"/>
        <v>2000</v>
      </c>
      <c r="O313" s="2" t="str">
        <f t="shared" si="49"/>
        <v/>
      </c>
      <c r="P313" s="2" t="str">
        <f t="shared" si="50"/>
        <v/>
      </c>
      <c r="Q313" s="2">
        <f t="shared" si="52"/>
        <v>505200</v>
      </c>
      <c r="R313" s="2">
        <f t="shared" si="51"/>
        <v>648</v>
      </c>
      <c r="S313" s="2"/>
      <c r="T313" s="6">
        <f t="shared" si="44"/>
        <v>502800</v>
      </c>
      <c r="U313" s="4">
        <f>SUM(O313:$O$759)+T313</f>
        <v>633800.00000000035</v>
      </c>
      <c r="V313" s="4">
        <f>SUM(O313:$O$756)</f>
        <v>131000.00000000032</v>
      </c>
      <c r="W313" s="4">
        <f>SUM(R313:$S$759)</f>
        <v>72144</v>
      </c>
    </row>
    <row r="314" spans="1:23" x14ac:dyDescent="0.15">
      <c r="A314">
        <v>2</v>
      </c>
      <c r="B314" s="1">
        <v>42340</v>
      </c>
      <c r="C314">
        <v>251.7</v>
      </c>
      <c r="D314">
        <v>253.5</v>
      </c>
      <c r="E314">
        <v>251.1</v>
      </c>
      <c r="F314">
        <v>252</v>
      </c>
      <c r="G314">
        <v>85560000</v>
      </c>
      <c r="H314" s="2">
        <f t="shared" si="45"/>
        <v>21561120000</v>
      </c>
      <c r="I314">
        <f t="shared" si="46"/>
        <v>-0.59999999999999432</v>
      </c>
      <c r="J314" t="str">
        <f t="shared" si="47"/>
        <v>高値超、安値超</v>
      </c>
      <c r="K314" t="str">
        <f t="shared" si="48"/>
        <v/>
      </c>
      <c r="N314" s="2">
        <f t="shared" si="43"/>
        <v>2000</v>
      </c>
      <c r="O314" s="2" t="str">
        <f t="shared" si="49"/>
        <v/>
      </c>
      <c r="P314" s="2">
        <f t="shared" si="50"/>
        <v>505200</v>
      </c>
      <c r="Q314" s="2" t="str">
        <f t="shared" si="52"/>
        <v/>
      </c>
      <c r="R314" s="2" t="str">
        <f t="shared" si="51"/>
        <v/>
      </c>
      <c r="S314" s="2"/>
      <c r="T314" s="6">
        <f t="shared" si="44"/>
        <v>504000</v>
      </c>
      <c r="U314" s="4">
        <f>SUM(O314:$O$759)+T314</f>
        <v>635000.00000000035</v>
      </c>
      <c r="V314" s="4">
        <f>SUM(O314:$O$756)</f>
        <v>131000.00000000032</v>
      </c>
      <c r="W314" s="4">
        <f>SUM(R314:$S$759)</f>
        <v>71496</v>
      </c>
    </row>
    <row r="315" spans="1:23" x14ac:dyDescent="0.15">
      <c r="A315">
        <v>2</v>
      </c>
      <c r="B315" s="1">
        <v>42339</v>
      </c>
      <c r="C315">
        <v>249.7</v>
      </c>
      <c r="D315">
        <v>252.7</v>
      </c>
      <c r="E315">
        <v>249.2</v>
      </c>
      <c r="F315">
        <v>252.6</v>
      </c>
      <c r="G315">
        <v>118803000</v>
      </c>
      <c r="H315" s="2">
        <f t="shared" si="45"/>
        <v>30009637800</v>
      </c>
      <c r="I315">
        <f t="shared" si="46"/>
        <v>4.0999999999999943</v>
      </c>
      <c r="J315" t="str">
        <f t="shared" si="47"/>
        <v>高値超、安値超</v>
      </c>
      <c r="K315">
        <f t="shared" si="48"/>
        <v>-4.0999999999999943</v>
      </c>
      <c r="N315" s="2">
        <f t="shared" si="43"/>
        <v>2000</v>
      </c>
      <c r="O315" s="2">
        <f t="shared" si="49"/>
        <v>-8199.9999999999891</v>
      </c>
      <c r="P315" s="2">
        <f t="shared" si="50"/>
        <v>497000</v>
      </c>
      <c r="Q315" s="2">
        <f t="shared" si="52"/>
        <v>497000</v>
      </c>
      <c r="R315" s="2">
        <f t="shared" si="51"/>
        <v>378</v>
      </c>
      <c r="S315" s="2"/>
      <c r="T315" s="6">
        <f t="shared" si="44"/>
        <v>505200</v>
      </c>
      <c r="U315" s="4">
        <f>SUM(O315:$O$759)+T315</f>
        <v>636200.00000000035</v>
      </c>
      <c r="V315" s="4">
        <f>SUM(O315:$O$756)</f>
        <v>131000.00000000032</v>
      </c>
      <c r="W315" s="4">
        <f>SUM(R315:$S$759)</f>
        <v>71496</v>
      </c>
    </row>
    <row r="316" spans="1:23" x14ac:dyDescent="0.15">
      <c r="A316">
        <v>2</v>
      </c>
      <c r="B316" s="1">
        <v>42338</v>
      </c>
      <c r="C316">
        <v>250.6</v>
      </c>
      <c r="D316">
        <v>250.7</v>
      </c>
      <c r="E316">
        <v>248.4</v>
      </c>
      <c r="F316">
        <v>248.5</v>
      </c>
      <c r="G316">
        <v>115847700</v>
      </c>
      <c r="H316" s="2">
        <f t="shared" si="45"/>
        <v>28788153450</v>
      </c>
      <c r="I316">
        <f t="shared" si="46"/>
        <v>-2.9000000000000057</v>
      </c>
      <c r="J316" t="str">
        <f t="shared" si="47"/>
        <v>高値割、安値割</v>
      </c>
      <c r="K316">
        <f t="shared" si="48"/>
        <v>2.9000000000000057</v>
      </c>
      <c r="N316" s="2">
        <f t="shared" si="43"/>
        <v>2000</v>
      </c>
      <c r="O316" s="2">
        <f t="shared" si="49"/>
        <v>5800.0000000000109</v>
      </c>
      <c r="P316" s="2" t="str">
        <f t="shared" si="50"/>
        <v/>
      </c>
      <c r="Q316" s="2">
        <f t="shared" si="52"/>
        <v>509000</v>
      </c>
      <c r="R316" s="2">
        <f t="shared" si="51"/>
        <v>648</v>
      </c>
      <c r="S316" s="2"/>
      <c r="T316" s="6">
        <f t="shared" si="44"/>
        <v>497000</v>
      </c>
      <c r="U316" s="4">
        <f>SUM(O316:$O$759)+T316</f>
        <v>636200.00000000035</v>
      </c>
      <c r="V316" s="4">
        <f>SUM(O316:$O$756)</f>
        <v>139200.00000000032</v>
      </c>
      <c r="W316" s="4">
        <f>SUM(R316:$S$759)</f>
        <v>71118</v>
      </c>
    </row>
    <row r="317" spans="1:23" x14ac:dyDescent="0.15">
      <c r="A317">
        <v>2</v>
      </c>
      <c r="B317" s="1">
        <v>42335</v>
      </c>
      <c r="C317">
        <v>253.9</v>
      </c>
      <c r="D317">
        <v>254.8</v>
      </c>
      <c r="E317">
        <v>250.8</v>
      </c>
      <c r="F317">
        <v>251.4</v>
      </c>
      <c r="G317">
        <v>114705600</v>
      </c>
      <c r="H317" s="2">
        <f t="shared" si="45"/>
        <v>28836987840</v>
      </c>
      <c r="I317">
        <f t="shared" si="46"/>
        <v>-3.0999999999999943</v>
      </c>
      <c r="J317" t="str">
        <f t="shared" si="47"/>
        <v>高値割、安値割</v>
      </c>
      <c r="K317" t="str">
        <f t="shared" si="48"/>
        <v/>
      </c>
      <c r="N317" s="2">
        <f t="shared" si="43"/>
        <v>2000</v>
      </c>
      <c r="O317" s="2" t="str">
        <f t="shared" si="49"/>
        <v/>
      </c>
      <c r="P317" s="2">
        <f t="shared" si="50"/>
        <v>509000</v>
      </c>
      <c r="Q317" s="2">
        <f t="shared" si="52"/>
        <v>509000</v>
      </c>
      <c r="R317" s="2">
        <f t="shared" si="51"/>
        <v>648</v>
      </c>
      <c r="S317" s="2"/>
      <c r="T317" s="6">
        <f t="shared" si="44"/>
        <v>502800</v>
      </c>
      <c r="U317" s="4">
        <f>SUM(O317:$O$759)+T317</f>
        <v>636200.00000000023</v>
      </c>
      <c r="V317" s="4">
        <f>SUM(O317:$O$756)</f>
        <v>133400.00000000029</v>
      </c>
      <c r="W317" s="4">
        <f>SUM(R317:$S$759)</f>
        <v>70470</v>
      </c>
    </row>
    <row r="318" spans="1:23" x14ac:dyDescent="0.15">
      <c r="A318">
        <v>2</v>
      </c>
      <c r="B318" s="1">
        <v>42334</v>
      </c>
      <c r="C318">
        <v>254.7</v>
      </c>
      <c r="D318">
        <v>256.7</v>
      </c>
      <c r="E318">
        <v>253.8</v>
      </c>
      <c r="F318">
        <v>254.5</v>
      </c>
      <c r="G318">
        <v>100729000</v>
      </c>
      <c r="H318" s="2">
        <f t="shared" si="45"/>
        <v>25635530500</v>
      </c>
      <c r="I318">
        <f t="shared" si="46"/>
        <v>1.1999999999999886</v>
      </c>
      <c r="J318" t="str">
        <f t="shared" si="47"/>
        <v/>
      </c>
      <c r="K318">
        <f t="shared" si="48"/>
        <v>-1.1999999999999886</v>
      </c>
      <c r="N318" s="2">
        <f t="shared" si="43"/>
        <v>2000</v>
      </c>
      <c r="O318" s="2">
        <f t="shared" si="49"/>
        <v>-2399.9999999999773</v>
      </c>
      <c r="P318" s="2" t="str">
        <f t="shared" si="50"/>
        <v/>
      </c>
      <c r="Q318" s="2">
        <f t="shared" si="52"/>
        <v>516799.99999999994</v>
      </c>
      <c r="R318" s="2">
        <f t="shared" si="51"/>
        <v>648</v>
      </c>
      <c r="S318" s="2"/>
      <c r="T318" s="6">
        <f t="shared" si="44"/>
        <v>509000</v>
      </c>
      <c r="U318" s="4">
        <f>SUM(O318:$O$759)+T318</f>
        <v>642400.00000000023</v>
      </c>
      <c r="V318" s="4">
        <f>SUM(O318:$O$756)</f>
        <v>133400.00000000029</v>
      </c>
      <c r="W318" s="4">
        <f>SUM(R318:$S$759)</f>
        <v>69822</v>
      </c>
    </row>
    <row r="319" spans="1:23" x14ac:dyDescent="0.15">
      <c r="A319">
        <v>2</v>
      </c>
      <c r="B319" s="1">
        <v>42333</v>
      </c>
      <c r="C319">
        <v>256.5</v>
      </c>
      <c r="D319">
        <v>256.89999999999998</v>
      </c>
      <c r="E319">
        <v>252.5</v>
      </c>
      <c r="F319">
        <v>253.3</v>
      </c>
      <c r="G319">
        <v>143059900</v>
      </c>
      <c r="H319" s="2">
        <f t="shared" si="45"/>
        <v>36237072670</v>
      </c>
      <c r="I319">
        <f t="shared" si="46"/>
        <v>-5.0999999999999659</v>
      </c>
      <c r="J319" t="str">
        <f t="shared" si="47"/>
        <v>高値割、安値割</v>
      </c>
      <c r="K319" t="str">
        <f t="shared" si="48"/>
        <v/>
      </c>
      <c r="N319" s="2">
        <f t="shared" si="43"/>
        <v>2000</v>
      </c>
      <c r="O319" s="2" t="str">
        <f t="shared" si="49"/>
        <v/>
      </c>
      <c r="P319" s="2">
        <f t="shared" si="50"/>
        <v>516799.99999999994</v>
      </c>
      <c r="Q319" s="2">
        <f t="shared" si="52"/>
        <v>516799.99999999994</v>
      </c>
      <c r="R319" s="2">
        <f t="shared" si="51"/>
        <v>648</v>
      </c>
      <c r="S319" s="2"/>
      <c r="T319" s="6">
        <f t="shared" si="44"/>
        <v>506600</v>
      </c>
      <c r="U319" s="4">
        <f>SUM(O319:$O$759)+T319</f>
        <v>642400.00000000023</v>
      </c>
      <c r="V319" s="4">
        <f>SUM(O319:$O$756)</f>
        <v>135800.00000000029</v>
      </c>
      <c r="W319" s="4">
        <f>SUM(R319:$S$759)</f>
        <v>69174</v>
      </c>
    </row>
    <row r="320" spans="1:23" x14ac:dyDescent="0.15">
      <c r="A320">
        <v>2</v>
      </c>
      <c r="B320" s="1">
        <v>42332</v>
      </c>
      <c r="C320">
        <v>260</v>
      </c>
      <c r="D320">
        <v>260.2</v>
      </c>
      <c r="E320">
        <v>257.5</v>
      </c>
      <c r="F320">
        <v>258.39999999999998</v>
      </c>
      <c r="G320">
        <v>114860500</v>
      </c>
      <c r="H320" s="2">
        <f t="shared" si="45"/>
        <v>29679953199.999996</v>
      </c>
      <c r="I320">
        <f t="shared" si="46"/>
        <v>-2.7000000000000455</v>
      </c>
      <c r="J320" t="str">
        <f t="shared" si="47"/>
        <v/>
      </c>
      <c r="K320">
        <f t="shared" si="48"/>
        <v>2.7000000000000455</v>
      </c>
      <c r="N320" s="2">
        <f t="shared" si="43"/>
        <v>2000</v>
      </c>
      <c r="O320" s="2">
        <f t="shared" si="49"/>
        <v>5400.0000000000909</v>
      </c>
      <c r="P320" s="2" t="str">
        <f t="shared" si="50"/>
        <v/>
      </c>
      <c r="Q320" s="2" t="str">
        <f t="shared" si="52"/>
        <v/>
      </c>
      <c r="R320" s="2" t="str">
        <f t="shared" si="51"/>
        <v/>
      </c>
      <c r="S320" s="2"/>
      <c r="T320" s="6">
        <f t="shared" si="44"/>
        <v>516799.99999999994</v>
      </c>
      <c r="U320" s="4">
        <f>SUM(O320:$O$759)+T320</f>
        <v>652600.00000000023</v>
      </c>
      <c r="V320" s="4">
        <f>SUM(O320:$O$756)</f>
        <v>135800.00000000029</v>
      </c>
      <c r="W320" s="4">
        <f>SUM(R320:$S$759)</f>
        <v>68526</v>
      </c>
    </row>
    <row r="321" spans="1:23" x14ac:dyDescent="0.15">
      <c r="A321">
        <v>2</v>
      </c>
      <c r="B321" s="1">
        <v>42328</v>
      </c>
      <c r="C321">
        <v>259.39999999999998</v>
      </c>
      <c r="D321">
        <v>261.10000000000002</v>
      </c>
      <c r="E321">
        <v>257</v>
      </c>
      <c r="F321">
        <v>261.10000000000002</v>
      </c>
      <c r="G321">
        <v>89764500</v>
      </c>
      <c r="H321" s="2">
        <f t="shared" si="45"/>
        <v>23437510950.000004</v>
      </c>
      <c r="I321">
        <f t="shared" si="46"/>
        <v>0.70000000000004547</v>
      </c>
      <c r="J321" t="str">
        <f t="shared" si="47"/>
        <v>高値割、安値割</v>
      </c>
      <c r="K321" t="str">
        <f t="shared" si="48"/>
        <v/>
      </c>
      <c r="N321" s="2">
        <f t="shared" si="43"/>
        <v>2000</v>
      </c>
      <c r="O321" s="2" t="str">
        <f t="shared" si="49"/>
        <v/>
      </c>
      <c r="P321" s="2" t="str">
        <f t="shared" si="50"/>
        <v/>
      </c>
      <c r="Q321" s="2" t="str">
        <f t="shared" si="52"/>
        <v/>
      </c>
      <c r="R321" s="2" t="str">
        <f t="shared" si="51"/>
        <v/>
      </c>
      <c r="S321" s="2"/>
      <c r="T321" s="6">
        <f t="shared" si="44"/>
        <v>522200.00000000006</v>
      </c>
      <c r="U321" s="4">
        <f>SUM(O321:$O$759)+T321</f>
        <v>652600.00000000023</v>
      </c>
      <c r="V321" s="4">
        <f>SUM(O321:$O$756)</f>
        <v>130400.00000000017</v>
      </c>
      <c r="W321" s="4">
        <f>SUM(R321:$S$759)</f>
        <v>68526</v>
      </c>
    </row>
    <row r="322" spans="1:23" x14ac:dyDescent="0.15">
      <c r="A322">
        <v>2</v>
      </c>
      <c r="B322" s="1">
        <v>42327</v>
      </c>
      <c r="C322">
        <v>262.2</v>
      </c>
      <c r="D322">
        <v>263.2</v>
      </c>
      <c r="E322">
        <v>259.60000000000002</v>
      </c>
      <c r="F322">
        <v>260.39999999999998</v>
      </c>
      <c r="G322">
        <v>180573500</v>
      </c>
      <c r="H322" s="2">
        <f t="shared" si="45"/>
        <v>47021339399.999992</v>
      </c>
      <c r="I322">
        <f t="shared" si="46"/>
        <v>0.39999999999997726</v>
      </c>
      <c r="J322" t="str">
        <f t="shared" si="47"/>
        <v>高値超、安値超</v>
      </c>
      <c r="K322" t="str">
        <f t="shared" si="48"/>
        <v/>
      </c>
      <c r="N322" s="2">
        <f t="shared" si="43"/>
        <v>2000</v>
      </c>
      <c r="O322" s="2" t="str">
        <f t="shared" si="49"/>
        <v/>
      </c>
      <c r="P322" s="2" t="str">
        <f t="shared" si="50"/>
        <v/>
      </c>
      <c r="Q322" s="2" t="str">
        <f t="shared" si="52"/>
        <v/>
      </c>
      <c r="R322" s="2" t="str">
        <f t="shared" si="51"/>
        <v/>
      </c>
      <c r="S322" s="2"/>
      <c r="T322" s="6">
        <f t="shared" si="44"/>
        <v>520799.99999999994</v>
      </c>
      <c r="U322" s="4">
        <f>SUM(O322:$O$759)+T322</f>
        <v>651200.00000000012</v>
      </c>
      <c r="V322" s="4">
        <f>SUM(O322:$O$756)</f>
        <v>130400.00000000017</v>
      </c>
      <c r="W322" s="4">
        <f>SUM(R322:$S$759)</f>
        <v>68526</v>
      </c>
    </row>
    <row r="323" spans="1:23" x14ac:dyDescent="0.15">
      <c r="A323">
        <v>2</v>
      </c>
      <c r="B323" s="1">
        <v>42326</v>
      </c>
      <c r="C323">
        <v>259.2</v>
      </c>
      <c r="D323">
        <v>261</v>
      </c>
      <c r="E323">
        <v>258.60000000000002</v>
      </c>
      <c r="F323">
        <v>260</v>
      </c>
      <c r="G323">
        <v>146369200</v>
      </c>
      <c r="H323" s="2">
        <f t="shared" si="45"/>
        <v>38055992000</v>
      </c>
      <c r="I323">
        <f t="shared" si="46"/>
        <v>1.8999999999999773</v>
      </c>
      <c r="J323" t="str">
        <f t="shared" si="47"/>
        <v/>
      </c>
      <c r="K323" t="str">
        <f t="shared" si="48"/>
        <v/>
      </c>
      <c r="N323" s="2">
        <f t="shared" si="43"/>
        <v>2000</v>
      </c>
      <c r="O323" s="2" t="str">
        <f t="shared" si="49"/>
        <v/>
      </c>
      <c r="P323" s="2" t="str">
        <f t="shared" si="50"/>
        <v/>
      </c>
      <c r="Q323" s="2">
        <f t="shared" si="52"/>
        <v>514799.99999999994</v>
      </c>
      <c r="R323" s="2">
        <f t="shared" si="51"/>
        <v>648</v>
      </c>
      <c r="S323" s="2"/>
      <c r="T323" s="6">
        <f t="shared" si="44"/>
        <v>520000</v>
      </c>
      <c r="U323" s="4">
        <f>SUM(O323:$O$759)+T323</f>
        <v>650400.00000000023</v>
      </c>
      <c r="V323" s="4">
        <f>SUM(O323:$O$756)</f>
        <v>130400.00000000017</v>
      </c>
      <c r="W323" s="4">
        <f>SUM(R323:$S$759)</f>
        <v>68526</v>
      </c>
    </row>
    <row r="324" spans="1:23" x14ac:dyDescent="0.15">
      <c r="A324">
        <v>2</v>
      </c>
      <c r="B324" s="1">
        <v>42325</v>
      </c>
      <c r="C324">
        <v>260</v>
      </c>
      <c r="D324">
        <v>261.7</v>
      </c>
      <c r="E324">
        <v>258</v>
      </c>
      <c r="F324">
        <v>258.10000000000002</v>
      </c>
      <c r="G324">
        <v>192687100</v>
      </c>
      <c r="H324" s="2">
        <f t="shared" si="45"/>
        <v>49732540510.000008</v>
      </c>
      <c r="I324">
        <f t="shared" si="46"/>
        <v>0.70000000000004547</v>
      </c>
      <c r="J324" t="str">
        <f t="shared" si="47"/>
        <v>高値超、安値超</v>
      </c>
      <c r="K324" t="str">
        <f t="shared" si="48"/>
        <v/>
      </c>
      <c r="N324" s="2">
        <f t="shared" si="43"/>
        <v>2000</v>
      </c>
      <c r="O324" s="2" t="str">
        <f t="shared" si="49"/>
        <v/>
      </c>
      <c r="P324" s="2">
        <f t="shared" si="50"/>
        <v>514799.99999999994</v>
      </c>
      <c r="Q324" s="2">
        <f t="shared" si="52"/>
        <v>514799.99999999994</v>
      </c>
      <c r="R324" s="2">
        <f t="shared" si="51"/>
        <v>648</v>
      </c>
      <c r="S324" s="2"/>
      <c r="T324" s="6">
        <f t="shared" si="44"/>
        <v>516200.00000000006</v>
      </c>
      <c r="U324" s="4">
        <f>SUM(O324:$O$759)+T324</f>
        <v>646600.00000000023</v>
      </c>
      <c r="V324" s="4">
        <f>SUM(O324:$O$756)</f>
        <v>130400.00000000017</v>
      </c>
      <c r="W324" s="4">
        <f>SUM(R324:$S$759)</f>
        <v>67878</v>
      </c>
    </row>
    <row r="325" spans="1:23" x14ac:dyDescent="0.15">
      <c r="A325">
        <v>2</v>
      </c>
      <c r="B325" s="1">
        <v>42324</v>
      </c>
      <c r="C325">
        <v>254</v>
      </c>
      <c r="D325">
        <v>258.5</v>
      </c>
      <c r="E325">
        <v>253.6</v>
      </c>
      <c r="F325">
        <v>257.39999999999998</v>
      </c>
      <c r="G325">
        <v>126183700</v>
      </c>
      <c r="H325" s="2">
        <f t="shared" si="45"/>
        <v>32479684379.999996</v>
      </c>
      <c r="I325">
        <f t="shared" si="46"/>
        <v>0.5</v>
      </c>
      <c r="J325" t="str">
        <f t="shared" si="47"/>
        <v>高値超、安値超</v>
      </c>
      <c r="K325">
        <f t="shared" si="48"/>
        <v>-0.5</v>
      </c>
      <c r="N325" s="2">
        <f t="shared" si="43"/>
        <v>2000</v>
      </c>
      <c r="O325" s="2">
        <f t="shared" si="49"/>
        <v>-1000</v>
      </c>
      <c r="P325" s="2" t="str">
        <f t="shared" si="50"/>
        <v/>
      </c>
      <c r="Q325" s="2" t="str">
        <f t="shared" si="52"/>
        <v/>
      </c>
      <c r="R325" s="2" t="str">
        <f t="shared" si="51"/>
        <v/>
      </c>
      <c r="S325" s="2"/>
      <c r="T325" s="6">
        <f t="shared" si="44"/>
        <v>514799.99999999994</v>
      </c>
      <c r="U325" s="4">
        <f>SUM(O325:$O$759)+T325</f>
        <v>645200.00000000012</v>
      </c>
      <c r="V325" s="4">
        <f>SUM(O325:$O$756)</f>
        <v>130400.00000000017</v>
      </c>
      <c r="W325" s="4">
        <f>SUM(R325:$S$759)</f>
        <v>67230</v>
      </c>
    </row>
    <row r="326" spans="1:23" x14ac:dyDescent="0.15">
      <c r="A326">
        <v>2</v>
      </c>
      <c r="B326" s="1">
        <v>42321</v>
      </c>
      <c r="C326">
        <v>254.5</v>
      </c>
      <c r="D326">
        <v>257.5</v>
      </c>
      <c r="E326">
        <v>253.3</v>
      </c>
      <c r="F326">
        <v>256.89999999999998</v>
      </c>
      <c r="G326">
        <v>148551700</v>
      </c>
      <c r="H326" s="2">
        <f t="shared" si="45"/>
        <v>38162931730</v>
      </c>
      <c r="I326">
        <f t="shared" si="46"/>
        <v>-0.20000000000004547</v>
      </c>
      <c r="J326" t="str">
        <f t="shared" si="47"/>
        <v>高値割、安値割</v>
      </c>
      <c r="K326" t="str">
        <f t="shared" si="48"/>
        <v/>
      </c>
      <c r="N326" s="2">
        <f t="shared" si="43"/>
        <v>2000</v>
      </c>
      <c r="O326" s="2" t="str">
        <f t="shared" si="49"/>
        <v/>
      </c>
      <c r="P326" s="2" t="str">
        <f t="shared" si="50"/>
        <v/>
      </c>
      <c r="Q326" s="2" t="str">
        <f t="shared" si="52"/>
        <v/>
      </c>
      <c r="R326" s="2" t="str">
        <f t="shared" si="51"/>
        <v/>
      </c>
      <c r="S326" s="2"/>
      <c r="T326" s="6">
        <f t="shared" si="44"/>
        <v>513799.99999999994</v>
      </c>
      <c r="U326" s="4">
        <f>SUM(O326:$O$759)+T326</f>
        <v>645200.00000000012</v>
      </c>
      <c r="V326" s="4">
        <f>SUM(O326:$O$756)</f>
        <v>131400.00000000017</v>
      </c>
      <c r="W326" s="4">
        <f>SUM(R326:$S$759)</f>
        <v>67230</v>
      </c>
    </row>
    <row r="327" spans="1:23" x14ac:dyDescent="0.15">
      <c r="A327">
        <v>2</v>
      </c>
      <c r="B327" s="1">
        <v>42320</v>
      </c>
      <c r="C327">
        <v>258.10000000000002</v>
      </c>
      <c r="D327">
        <v>258.89999999999998</v>
      </c>
      <c r="E327">
        <v>256.5</v>
      </c>
      <c r="F327">
        <v>257.10000000000002</v>
      </c>
      <c r="G327">
        <v>160115800</v>
      </c>
      <c r="H327" s="2">
        <f t="shared" si="45"/>
        <v>41165772180</v>
      </c>
      <c r="I327">
        <f t="shared" si="46"/>
        <v>-1.5999999999999659</v>
      </c>
      <c r="J327" t="str">
        <f t="shared" si="47"/>
        <v/>
      </c>
      <c r="K327" t="str">
        <f t="shared" si="48"/>
        <v/>
      </c>
      <c r="N327" s="2">
        <f t="shared" si="43"/>
        <v>2000</v>
      </c>
      <c r="O327" s="2" t="str">
        <f t="shared" si="49"/>
        <v/>
      </c>
      <c r="P327" s="2" t="str">
        <f t="shared" si="50"/>
        <v/>
      </c>
      <c r="Q327" s="2" t="str">
        <f t="shared" si="52"/>
        <v/>
      </c>
      <c r="R327" s="2" t="str">
        <f t="shared" si="51"/>
        <v/>
      </c>
      <c r="S327" s="2"/>
      <c r="T327" s="6">
        <f t="shared" si="44"/>
        <v>514200.00000000006</v>
      </c>
      <c r="U327" s="4">
        <f>SUM(O327:$O$759)+T327</f>
        <v>645600.00000000023</v>
      </c>
      <c r="V327" s="4">
        <f>SUM(O327:$O$756)</f>
        <v>131400.00000000017</v>
      </c>
      <c r="W327" s="4">
        <f>SUM(R327:$S$759)</f>
        <v>67230</v>
      </c>
    </row>
    <row r="328" spans="1:23" x14ac:dyDescent="0.15">
      <c r="A328">
        <v>2</v>
      </c>
      <c r="B328" s="1">
        <v>42319</v>
      </c>
      <c r="C328">
        <v>256.8</v>
      </c>
      <c r="D328">
        <v>259.3</v>
      </c>
      <c r="E328">
        <v>256.3</v>
      </c>
      <c r="F328">
        <v>258.7</v>
      </c>
      <c r="G328">
        <v>154896700</v>
      </c>
      <c r="H328" s="2">
        <f t="shared" si="45"/>
        <v>40071776290</v>
      </c>
      <c r="I328">
        <f t="shared" si="46"/>
        <v>0.80000000000001137</v>
      </c>
      <c r="J328" t="str">
        <f t="shared" si="47"/>
        <v>高値超、安値超</v>
      </c>
      <c r="K328" t="str">
        <f t="shared" si="48"/>
        <v/>
      </c>
      <c r="N328" s="2">
        <f t="shared" si="43"/>
        <v>2000</v>
      </c>
      <c r="O328" s="2" t="str">
        <f t="shared" si="49"/>
        <v/>
      </c>
      <c r="P328" s="2" t="str">
        <f t="shared" si="50"/>
        <v/>
      </c>
      <c r="Q328" s="2" t="str">
        <f t="shared" si="52"/>
        <v/>
      </c>
      <c r="R328" s="2" t="str">
        <f t="shared" si="51"/>
        <v/>
      </c>
      <c r="S328" s="2"/>
      <c r="T328" s="6">
        <f t="shared" si="44"/>
        <v>517400</v>
      </c>
      <c r="U328" s="4">
        <f>SUM(O328:$O$759)+T328</f>
        <v>648800.00000000023</v>
      </c>
      <c r="V328" s="4">
        <f>SUM(O328:$O$756)</f>
        <v>131400.00000000017</v>
      </c>
      <c r="W328" s="4">
        <f>SUM(R328:$S$759)</f>
        <v>67230</v>
      </c>
    </row>
    <row r="329" spans="1:23" x14ac:dyDescent="0.15">
      <c r="A329">
        <v>2</v>
      </c>
      <c r="B329" s="1">
        <v>42318</v>
      </c>
      <c r="C329">
        <v>253</v>
      </c>
      <c r="D329">
        <v>258.8</v>
      </c>
      <c r="E329">
        <v>253</v>
      </c>
      <c r="F329">
        <v>257.89999999999998</v>
      </c>
      <c r="G329">
        <v>175194500</v>
      </c>
      <c r="H329" s="2">
        <f t="shared" si="45"/>
        <v>45182661549.999992</v>
      </c>
      <c r="I329">
        <f t="shared" si="46"/>
        <v>1.2999999999999545</v>
      </c>
      <c r="J329" t="str">
        <f t="shared" si="47"/>
        <v>高値超、安値超</v>
      </c>
      <c r="K329" t="str">
        <f t="shared" si="48"/>
        <v/>
      </c>
      <c r="N329" s="2">
        <f t="shared" si="43"/>
        <v>2000</v>
      </c>
      <c r="O329" s="2" t="str">
        <f t="shared" si="49"/>
        <v/>
      </c>
      <c r="P329" s="2" t="str">
        <f t="shared" si="50"/>
        <v/>
      </c>
      <c r="Q329" s="2" t="str">
        <f t="shared" si="52"/>
        <v/>
      </c>
      <c r="R329" s="2" t="str">
        <f t="shared" si="51"/>
        <v/>
      </c>
      <c r="S329" s="2"/>
      <c r="T329" s="6">
        <f t="shared" si="44"/>
        <v>515799.99999999994</v>
      </c>
      <c r="U329" s="4">
        <f>SUM(O329:$O$759)+T329</f>
        <v>647200.00000000012</v>
      </c>
      <c r="V329" s="4">
        <f>SUM(O329:$O$756)</f>
        <v>131400.00000000017</v>
      </c>
      <c r="W329" s="4">
        <f>SUM(R329:$S$759)</f>
        <v>67230</v>
      </c>
    </row>
    <row r="330" spans="1:23" x14ac:dyDescent="0.15">
      <c r="A330">
        <v>2</v>
      </c>
      <c r="B330" s="1">
        <v>42317</v>
      </c>
      <c r="C330">
        <v>251.6</v>
      </c>
      <c r="D330">
        <v>257.89999999999998</v>
      </c>
      <c r="E330">
        <v>251.6</v>
      </c>
      <c r="F330">
        <v>256.60000000000002</v>
      </c>
      <c r="G330">
        <v>236021300</v>
      </c>
      <c r="H330" s="2">
        <f t="shared" si="45"/>
        <v>60563065580.000008</v>
      </c>
      <c r="I330">
        <f t="shared" si="46"/>
        <v>7.8000000000000114</v>
      </c>
      <c r="J330" t="str">
        <f t="shared" si="47"/>
        <v>高値超、安値超</v>
      </c>
      <c r="K330" t="str">
        <f t="shared" si="48"/>
        <v/>
      </c>
      <c r="N330" s="2">
        <f t="shared" si="43"/>
        <v>2000</v>
      </c>
      <c r="O330" s="2" t="str">
        <f t="shared" si="49"/>
        <v/>
      </c>
      <c r="P330" s="2" t="str">
        <f t="shared" si="50"/>
        <v/>
      </c>
      <c r="Q330" s="2" t="str">
        <f t="shared" si="52"/>
        <v/>
      </c>
      <c r="R330" s="2" t="str">
        <f t="shared" si="51"/>
        <v/>
      </c>
      <c r="S330" s="2"/>
      <c r="T330" s="6">
        <f t="shared" si="44"/>
        <v>513200.00000000006</v>
      </c>
      <c r="U330" s="4">
        <f>SUM(O330:$O$759)+T330</f>
        <v>644600.00000000023</v>
      </c>
      <c r="V330" s="4">
        <f>SUM(O330:$O$756)</f>
        <v>131400.00000000017</v>
      </c>
      <c r="W330" s="4">
        <f>SUM(R330:$S$759)</f>
        <v>67230</v>
      </c>
    </row>
    <row r="331" spans="1:23" x14ac:dyDescent="0.15">
      <c r="A331">
        <v>2</v>
      </c>
      <c r="B331" s="1">
        <v>42314</v>
      </c>
      <c r="C331">
        <v>249</v>
      </c>
      <c r="D331">
        <v>249.4</v>
      </c>
      <c r="E331">
        <v>247.1</v>
      </c>
      <c r="F331">
        <v>248.8</v>
      </c>
      <c r="G331">
        <v>92172700</v>
      </c>
      <c r="H331" s="2">
        <f t="shared" si="45"/>
        <v>22932567760</v>
      </c>
      <c r="I331">
        <f t="shared" si="46"/>
        <v>0.60000000000002274</v>
      </c>
      <c r="J331" t="str">
        <f t="shared" si="47"/>
        <v>高値超、安値超</v>
      </c>
      <c r="K331" t="str">
        <f t="shared" si="48"/>
        <v/>
      </c>
      <c r="N331" s="2">
        <f t="shared" si="43"/>
        <v>2000</v>
      </c>
      <c r="O331" s="2" t="str">
        <f t="shared" si="49"/>
        <v/>
      </c>
      <c r="P331" s="2" t="str">
        <f t="shared" si="50"/>
        <v/>
      </c>
      <c r="Q331" s="2">
        <f t="shared" si="52"/>
        <v>489600</v>
      </c>
      <c r="R331" s="2">
        <f t="shared" si="51"/>
        <v>378</v>
      </c>
      <c r="S331" s="2"/>
      <c r="T331" s="6">
        <f t="shared" si="44"/>
        <v>497600</v>
      </c>
      <c r="U331" s="4">
        <f>SUM(O331:$O$759)+T331</f>
        <v>629000.00000000023</v>
      </c>
      <c r="V331" s="4">
        <f>SUM(O331:$O$756)</f>
        <v>131400.00000000017</v>
      </c>
      <c r="W331" s="4">
        <f>SUM(R331:$S$759)</f>
        <v>67230</v>
      </c>
    </row>
    <row r="332" spans="1:23" x14ac:dyDescent="0.15">
      <c r="A332">
        <v>2</v>
      </c>
      <c r="B332" s="1">
        <v>42313</v>
      </c>
      <c r="C332">
        <v>245.3</v>
      </c>
      <c r="D332">
        <v>248.7</v>
      </c>
      <c r="E332">
        <v>245.2</v>
      </c>
      <c r="F332">
        <v>248.2</v>
      </c>
      <c r="G332">
        <v>132929300</v>
      </c>
      <c r="H332" s="2">
        <f t="shared" si="45"/>
        <v>32993052260</v>
      </c>
      <c r="I332">
        <f t="shared" si="46"/>
        <v>3.3999999999999773</v>
      </c>
      <c r="J332" t="str">
        <f t="shared" si="47"/>
        <v>高値超、安値超</v>
      </c>
      <c r="K332" t="str">
        <f t="shared" si="48"/>
        <v/>
      </c>
      <c r="N332" s="2">
        <f t="shared" si="43"/>
        <v>2000</v>
      </c>
      <c r="O332" s="2" t="str">
        <f t="shared" si="49"/>
        <v/>
      </c>
      <c r="P332" s="2">
        <f t="shared" si="50"/>
        <v>489600</v>
      </c>
      <c r="Q332" s="2">
        <f t="shared" si="52"/>
        <v>489600</v>
      </c>
      <c r="R332" s="2">
        <f t="shared" si="51"/>
        <v>378</v>
      </c>
      <c r="S332" s="2"/>
      <c r="T332" s="6">
        <f t="shared" si="44"/>
        <v>496400</v>
      </c>
      <c r="U332" s="4">
        <f>SUM(O332:$O$759)+T332</f>
        <v>627800.00000000023</v>
      </c>
      <c r="V332" s="4">
        <f>SUM(O332:$O$756)</f>
        <v>131400.00000000017</v>
      </c>
      <c r="W332" s="4">
        <f>SUM(R332:$S$759)</f>
        <v>66852</v>
      </c>
    </row>
    <row r="333" spans="1:23" x14ac:dyDescent="0.15">
      <c r="A333">
        <v>2</v>
      </c>
      <c r="B333" s="1">
        <v>42312</v>
      </c>
      <c r="C333">
        <v>245.3</v>
      </c>
      <c r="D333">
        <v>248.1</v>
      </c>
      <c r="E333">
        <v>244.4</v>
      </c>
      <c r="F333">
        <v>244.8</v>
      </c>
      <c r="G333">
        <v>135523800</v>
      </c>
      <c r="H333" s="2">
        <f t="shared" si="45"/>
        <v>33176226240</v>
      </c>
      <c r="I333">
        <f t="shared" si="46"/>
        <v>0.60000000000002274</v>
      </c>
      <c r="J333" t="str">
        <f t="shared" si="47"/>
        <v>高値超、安値超</v>
      </c>
      <c r="K333">
        <f t="shared" si="48"/>
        <v>-0.60000000000002274</v>
      </c>
      <c r="N333" s="2">
        <f t="shared" si="43"/>
        <v>2000</v>
      </c>
      <c r="O333" s="2">
        <f t="shared" si="49"/>
        <v>-1200.0000000000455</v>
      </c>
      <c r="P333" s="2" t="str">
        <f t="shared" si="50"/>
        <v/>
      </c>
      <c r="Q333" s="2" t="str">
        <f t="shared" si="52"/>
        <v/>
      </c>
      <c r="R333" s="2" t="str">
        <f t="shared" si="51"/>
        <v/>
      </c>
      <c r="S333" s="2"/>
      <c r="T333" s="6">
        <f t="shared" si="44"/>
        <v>489600</v>
      </c>
      <c r="U333" s="4">
        <f>SUM(O333:$O$759)+T333</f>
        <v>621000.00000000023</v>
      </c>
      <c r="V333" s="4">
        <f>SUM(O333:$O$756)</f>
        <v>131400.00000000017</v>
      </c>
      <c r="W333" s="4">
        <f>SUM(R333:$S$759)</f>
        <v>66474</v>
      </c>
    </row>
    <row r="334" spans="1:23" x14ac:dyDescent="0.15">
      <c r="A334">
        <v>2</v>
      </c>
      <c r="B334" s="1">
        <v>42310</v>
      </c>
      <c r="C334">
        <v>247</v>
      </c>
      <c r="D334">
        <v>247.2</v>
      </c>
      <c r="E334">
        <v>242.6</v>
      </c>
      <c r="F334">
        <v>244.2</v>
      </c>
      <c r="G334">
        <v>145444200</v>
      </c>
      <c r="H334" s="2">
        <f t="shared" si="45"/>
        <v>35517473640</v>
      </c>
      <c r="I334">
        <f t="shared" si="46"/>
        <v>-6.1000000000000227</v>
      </c>
      <c r="J334" t="str">
        <f t="shared" si="47"/>
        <v>高値割、安値割</v>
      </c>
      <c r="K334" t="str">
        <f t="shared" si="48"/>
        <v/>
      </c>
      <c r="N334" s="2">
        <f t="shared" si="43"/>
        <v>2000</v>
      </c>
      <c r="O334" s="2" t="str">
        <f t="shared" si="49"/>
        <v/>
      </c>
      <c r="P334" s="2" t="str">
        <f t="shared" si="50"/>
        <v/>
      </c>
      <c r="Q334" s="2" t="str">
        <f t="shared" si="52"/>
        <v/>
      </c>
      <c r="R334" s="2" t="str">
        <f t="shared" si="51"/>
        <v/>
      </c>
      <c r="S334" s="2"/>
      <c r="T334" s="6">
        <f t="shared" si="44"/>
        <v>488400</v>
      </c>
      <c r="U334" s="4">
        <f>SUM(O334:$O$759)+T334</f>
        <v>621000.00000000023</v>
      </c>
      <c r="V334" s="4">
        <f>SUM(O334:$O$756)</f>
        <v>132600.00000000023</v>
      </c>
      <c r="W334" s="4">
        <f>SUM(R334:$S$759)</f>
        <v>66474</v>
      </c>
    </row>
    <row r="335" spans="1:23" x14ac:dyDescent="0.15">
      <c r="A335">
        <v>2</v>
      </c>
      <c r="B335" s="1">
        <v>42307</v>
      </c>
      <c r="C335">
        <v>248.1</v>
      </c>
      <c r="D335">
        <v>252.8</v>
      </c>
      <c r="E335">
        <v>246.6</v>
      </c>
      <c r="F335">
        <v>250.3</v>
      </c>
      <c r="G335">
        <v>224978300</v>
      </c>
      <c r="H335" s="2">
        <f t="shared" si="45"/>
        <v>56312068490</v>
      </c>
      <c r="I335">
        <f t="shared" si="46"/>
        <v>3.1000000000000227</v>
      </c>
      <c r="J335" t="str">
        <f t="shared" si="47"/>
        <v>高値超、安値超</v>
      </c>
      <c r="K335" t="str">
        <f t="shared" si="48"/>
        <v/>
      </c>
      <c r="N335" s="2">
        <f t="shared" si="43"/>
        <v>2000</v>
      </c>
      <c r="O335" s="2" t="str">
        <f t="shared" si="49"/>
        <v/>
      </c>
      <c r="P335" s="2" t="str">
        <f t="shared" si="50"/>
        <v/>
      </c>
      <c r="Q335" s="2">
        <f t="shared" si="52"/>
        <v>496000</v>
      </c>
      <c r="R335" s="2">
        <f t="shared" si="51"/>
        <v>378</v>
      </c>
      <c r="S335" s="2"/>
      <c r="T335" s="6">
        <f t="shared" si="44"/>
        <v>500600</v>
      </c>
      <c r="U335" s="4">
        <f>SUM(O335:$O$759)+T335</f>
        <v>633200.00000000023</v>
      </c>
      <c r="V335" s="4">
        <f>SUM(O335:$O$756)</f>
        <v>132600.00000000023</v>
      </c>
      <c r="W335" s="4">
        <f>SUM(R335:$S$759)</f>
        <v>66474</v>
      </c>
    </row>
    <row r="336" spans="1:23" x14ac:dyDescent="0.15">
      <c r="A336">
        <v>2</v>
      </c>
      <c r="B336" s="1">
        <v>42306</v>
      </c>
      <c r="C336">
        <v>249.8</v>
      </c>
      <c r="D336">
        <v>249.8</v>
      </c>
      <c r="E336">
        <v>245.1</v>
      </c>
      <c r="F336">
        <v>247.2</v>
      </c>
      <c r="G336">
        <v>112522400</v>
      </c>
      <c r="H336" s="2">
        <f t="shared" si="45"/>
        <v>27815537280</v>
      </c>
      <c r="I336">
        <f t="shared" si="46"/>
        <v>-0.80000000000001137</v>
      </c>
      <c r="J336" t="str">
        <f t="shared" si="47"/>
        <v/>
      </c>
      <c r="K336" t="str">
        <f t="shared" si="48"/>
        <v/>
      </c>
      <c r="N336" s="2">
        <f t="shared" si="43"/>
        <v>2000</v>
      </c>
      <c r="O336" s="2" t="str">
        <f t="shared" si="49"/>
        <v/>
      </c>
      <c r="P336" s="2">
        <f t="shared" si="50"/>
        <v>496000</v>
      </c>
      <c r="Q336" s="2">
        <f t="shared" si="52"/>
        <v>496000</v>
      </c>
      <c r="R336" s="2">
        <f t="shared" si="51"/>
        <v>378</v>
      </c>
      <c r="S336" s="2"/>
      <c r="T336" s="6">
        <f t="shared" si="44"/>
        <v>494400</v>
      </c>
      <c r="U336" s="4">
        <f>SUM(O336:$O$759)+T336</f>
        <v>627000.00000000023</v>
      </c>
      <c r="V336" s="4">
        <f>SUM(O336:$O$756)</f>
        <v>132600.00000000023</v>
      </c>
      <c r="W336" s="4">
        <f>SUM(R336:$S$759)</f>
        <v>66096</v>
      </c>
    </row>
    <row r="337" spans="1:23" x14ac:dyDescent="0.15">
      <c r="A337">
        <v>2</v>
      </c>
      <c r="B337" s="1">
        <v>42305</v>
      </c>
      <c r="C337">
        <v>246.6</v>
      </c>
      <c r="D337">
        <v>248.2</v>
      </c>
      <c r="E337">
        <v>246.4</v>
      </c>
      <c r="F337">
        <v>248</v>
      </c>
      <c r="G337">
        <v>74303000</v>
      </c>
      <c r="H337" s="2">
        <f t="shared" si="45"/>
        <v>18427144000</v>
      </c>
      <c r="I337">
        <f t="shared" si="46"/>
        <v>1.8000000000000114</v>
      </c>
      <c r="J337" t="str">
        <f t="shared" si="47"/>
        <v/>
      </c>
      <c r="K337">
        <f t="shared" si="48"/>
        <v>-1.8000000000000114</v>
      </c>
      <c r="N337" s="2">
        <f t="shared" si="43"/>
        <v>2000</v>
      </c>
      <c r="O337" s="2">
        <f t="shared" si="49"/>
        <v>-3600.0000000000227</v>
      </c>
      <c r="P337" s="2" t="str">
        <f t="shared" si="50"/>
        <v/>
      </c>
      <c r="Q337" s="2" t="str">
        <f t="shared" si="52"/>
        <v/>
      </c>
      <c r="R337" s="2" t="str">
        <f t="shared" si="51"/>
        <v/>
      </c>
      <c r="S337" s="2"/>
      <c r="T337" s="6">
        <f t="shared" si="44"/>
        <v>496000</v>
      </c>
      <c r="U337" s="4">
        <f>SUM(O337:$O$759)+T337</f>
        <v>628600.00000000023</v>
      </c>
      <c r="V337" s="4">
        <f>SUM(O337:$O$756)</f>
        <v>132600.00000000023</v>
      </c>
      <c r="W337" s="4">
        <f>SUM(R337:$S$759)</f>
        <v>65718</v>
      </c>
    </row>
    <row r="338" spans="1:23" x14ac:dyDescent="0.15">
      <c r="A338">
        <v>2</v>
      </c>
      <c r="B338" s="1">
        <v>42304</v>
      </c>
      <c r="C338">
        <v>247.9</v>
      </c>
      <c r="D338">
        <v>248.8</v>
      </c>
      <c r="E338">
        <v>246.1</v>
      </c>
      <c r="F338">
        <v>246.2</v>
      </c>
      <c r="G338">
        <v>96149400</v>
      </c>
      <c r="H338" s="2">
        <f t="shared" si="45"/>
        <v>23671982280</v>
      </c>
      <c r="I338">
        <f t="shared" si="46"/>
        <v>-2.2000000000000171</v>
      </c>
      <c r="J338" t="str">
        <f t="shared" si="47"/>
        <v>高値割、安値割</v>
      </c>
      <c r="K338" t="str">
        <f t="shared" si="48"/>
        <v/>
      </c>
      <c r="N338" s="2">
        <f t="shared" si="43"/>
        <v>2000</v>
      </c>
      <c r="O338" s="2" t="str">
        <f t="shared" si="49"/>
        <v/>
      </c>
      <c r="P338" s="2" t="str">
        <f t="shared" si="50"/>
        <v/>
      </c>
      <c r="Q338" s="2" t="str">
        <f t="shared" si="52"/>
        <v/>
      </c>
      <c r="R338" s="2" t="str">
        <f t="shared" si="51"/>
        <v/>
      </c>
      <c r="S338" s="2"/>
      <c r="T338" s="6">
        <f t="shared" si="44"/>
        <v>492400</v>
      </c>
      <c r="U338" s="4">
        <f>SUM(O338:$O$759)+T338</f>
        <v>628600.00000000023</v>
      </c>
      <c r="V338" s="4">
        <f>SUM(O338:$O$756)</f>
        <v>136200.00000000023</v>
      </c>
      <c r="W338" s="4">
        <f>SUM(R338:$S$759)</f>
        <v>65718</v>
      </c>
    </row>
    <row r="339" spans="1:23" x14ac:dyDescent="0.15">
      <c r="A339">
        <v>2</v>
      </c>
      <c r="B339" s="1">
        <v>42303</v>
      </c>
      <c r="C339">
        <v>250</v>
      </c>
      <c r="D339">
        <v>250.8</v>
      </c>
      <c r="E339">
        <v>248.2</v>
      </c>
      <c r="F339">
        <v>248.4</v>
      </c>
      <c r="G339">
        <v>112428700</v>
      </c>
      <c r="H339" s="2">
        <f t="shared" si="45"/>
        <v>27927289080</v>
      </c>
      <c r="I339">
        <f t="shared" si="46"/>
        <v>0.90000000000000568</v>
      </c>
      <c r="J339" t="str">
        <f t="shared" si="47"/>
        <v>高値超、安値超</v>
      </c>
      <c r="K339" t="str">
        <f t="shared" si="48"/>
        <v/>
      </c>
      <c r="N339" s="2">
        <f t="shared" si="43"/>
        <v>2000</v>
      </c>
      <c r="O339" s="2" t="str">
        <f t="shared" si="49"/>
        <v/>
      </c>
      <c r="P339" s="2" t="str">
        <f t="shared" si="50"/>
        <v/>
      </c>
      <c r="Q339" s="2" t="str">
        <f t="shared" si="52"/>
        <v/>
      </c>
      <c r="R339" s="2" t="str">
        <f t="shared" si="51"/>
        <v/>
      </c>
      <c r="S339" s="2"/>
      <c r="T339" s="6">
        <f t="shared" si="44"/>
        <v>496800</v>
      </c>
      <c r="U339" s="4">
        <f>SUM(O339:$O$759)+T339</f>
        <v>633000.00000000023</v>
      </c>
      <c r="V339" s="4">
        <f>SUM(O339:$O$756)</f>
        <v>136200.00000000023</v>
      </c>
      <c r="W339" s="4">
        <f>SUM(R339:$S$759)</f>
        <v>65718</v>
      </c>
    </row>
    <row r="340" spans="1:23" x14ac:dyDescent="0.15">
      <c r="A340">
        <v>2</v>
      </c>
      <c r="B340" s="1">
        <v>42300</v>
      </c>
      <c r="C340">
        <v>248.7</v>
      </c>
      <c r="D340">
        <v>250.7</v>
      </c>
      <c r="E340">
        <v>247.4</v>
      </c>
      <c r="F340">
        <v>247.5</v>
      </c>
      <c r="G340">
        <v>185941400</v>
      </c>
      <c r="H340" s="2">
        <f t="shared" si="45"/>
        <v>46020496500</v>
      </c>
      <c r="I340">
        <f t="shared" si="46"/>
        <v>3.8000000000000114</v>
      </c>
      <c r="J340" t="str">
        <f t="shared" si="47"/>
        <v>高値超、安値超</v>
      </c>
      <c r="K340" t="str">
        <f t="shared" si="48"/>
        <v/>
      </c>
      <c r="N340" s="2">
        <f t="shared" si="43"/>
        <v>2000</v>
      </c>
      <c r="O340" s="2" t="str">
        <f t="shared" si="49"/>
        <v/>
      </c>
      <c r="P340" s="2" t="str">
        <f t="shared" si="50"/>
        <v/>
      </c>
      <c r="Q340" s="2" t="str">
        <f t="shared" si="52"/>
        <v/>
      </c>
      <c r="R340" s="2" t="str">
        <f t="shared" si="51"/>
        <v/>
      </c>
      <c r="S340" s="2"/>
      <c r="T340" s="6">
        <f t="shared" si="44"/>
        <v>495000</v>
      </c>
      <c r="U340" s="4">
        <f>SUM(O340:$O$759)+T340</f>
        <v>631200.00000000023</v>
      </c>
      <c r="V340" s="4">
        <f>SUM(O340:$O$756)</f>
        <v>136200.00000000023</v>
      </c>
      <c r="W340" s="4">
        <f>SUM(R340:$S$759)</f>
        <v>65718</v>
      </c>
    </row>
    <row r="341" spans="1:23" x14ac:dyDescent="0.15">
      <c r="A341">
        <v>2</v>
      </c>
      <c r="B341" s="1">
        <v>42299</v>
      </c>
      <c r="C341">
        <v>241.9</v>
      </c>
      <c r="D341">
        <v>246.3</v>
      </c>
      <c r="E341">
        <v>241.4</v>
      </c>
      <c r="F341">
        <v>243.7</v>
      </c>
      <c r="G341">
        <v>151278400</v>
      </c>
      <c r="H341" s="2">
        <f t="shared" si="45"/>
        <v>36866546080</v>
      </c>
      <c r="I341">
        <f t="shared" si="46"/>
        <v>0</v>
      </c>
      <c r="J341" t="str">
        <f t="shared" si="47"/>
        <v>高値超、安値超</v>
      </c>
      <c r="K341" t="str">
        <f t="shared" si="48"/>
        <v/>
      </c>
      <c r="N341" s="2">
        <f t="shared" si="43"/>
        <v>2000</v>
      </c>
      <c r="O341" s="2" t="str">
        <f t="shared" si="49"/>
        <v/>
      </c>
      <c r="P341" s="2" t="str">
        <f t="shared" si="50"/>
        <v/>
      </c>
      <c r="Q341" s="2" t="str">
        <f t="shared" si="52"/>
        <v/>
      </c>
      <c r="R341" s="2" t="str">
        <f t="shared" si="51"/>
        <v/>
      </c>
      <c r="S341" s="2"/>
      <c r="T341" s="6">
        <f t="shared" si="44"/>
        <v>487400</v>
      </c>
      <c r="U341" s="4">
        <f>SUM(O341:$O$759)+T341</f>
        <v>623600.00000000023</v>
      </c>
      <c r="V341" s="4">
        <f>SUM(O341:$O$756)</f>
        <v>136200.00000000023</v>
      </c>
      <c r="W341" s="4">
        <f>SUM(R341:$S$759)</f>
        <v>65718</v>
      </c>
    </row>
    <row r="342" spans="1:23" x14ac:dyDescent="0.15">
      <c r="A342">
        <v>2</v>
      </c>
      <c r="B342" s="1">
        <v>42298</v>
      </c>
      <c r="C342">
        <v>240</v>
      </c>
      <c r="D342">
        <v>244.2</v>
      </c>
      <c r="E342">
        <v>239.2</v>
      </c>
      <c r="F342">
        <v>243.7</v>
      </c>
      <c r="G342">
        <v>185731600</v>
      </c>
      <c r="H342" s="2">
        <f t="shared" si="45"/>
        <v>45262790920</v>
      </c>
      <c r="I342">
        <f t="shared" si="46"/>
        <v>4.8999999999999773</v>
      </c>
      <c r="J342" t="str">
        <f t="shared" si="47"/>
        <v>高値超、安値超</v>
      </c>
      <c r="K342" t="str">
        <f t="shared" si="48"/>
        <v/>
      </c>
      <c r="N342" s="2">
        <f t="shared" si="43"/>
        <v>2000</v>
      </c>
      <c r="O342" s="2" t="str">
        <f t="shared" si="49"/>
        <v/>
      </c>
      <c r="P342" s="2" t="str">
        <f t="shared" si="50"/>
        <v/>
      </c>
      <c r="Q342" s="2" t="str">
        <f t="shared" si="52"/>
        <v/>
      </c>
      <c r="R342" s="2" t="str">
        <f t="shared" si="51"/>
        <v/>
      </c>
      <c r="S342" s="2"/>
      <c r="T342" s="6">
        <f t="shared" si="44"/>
        <v>487400</v>
      </c>
      <c r="U342" s="4">
        <f>SUM(O342:$O$759)+T342</f>
        <v>623600.00000000023</v>
      </c>
      <c r="V342" s="4">
        <f>SUM(O342:$O$756)</f>
        <v>136200.00000000023</v>
      </c>
      <c r="W342" s="4">
        <f>SUM(R342:$S$759)</f>
        <v>65718</v>
      </c>
    </row>
    <row r="343" spans="1:23" x14ac:dyDescent="0.15">
      <c r="A343">
        <v>2</v>
      </c>
      <c r="B343" s="1">
        <v>42297</v>
      </c>
      <c r="C343">
        <v>236</v>
      </c>
      <c r="D343">
        <v>239.7</v>
      </c>
      <c r="E343">
        <v>235.5</v>
      </c>
      <c r="F343">
        <v>238.8</v>
      </c>
      <c r="G343">
        <v>155796700</v>
      </c>
      <c r="H343" s="2">
        <f t="shared" si="45"/>
        <v>37204251960</v>
      </c>
      <c r="I343">
        <f t="shared" si="46"/>
        <v>5.4000000000000057</v>
      </c>
      <c r="J343" t="str">
        <f t="shared" si="47"/>
        <v>高値超、安値超</v>
      </c>
      <c r="K343" t="str">
        <f t="shared" si="48"/>
        <v/>
      </c>
      <c r="N343" s="2">
        <f t="shared" si="43"/>
        <v>2000</v>
      </c>
      <c r="O343" s="2" t="str">
        <f t="shared" si="49"/>
        <v/>
      </c>
      <c r="P343" s="2" t="str">
        <f t="shared" si="50"/>
        <v/>
      </c>
      <c r="Q343" s="2">
        <f t="shared" si="52"/>
        <v>473800</v>
      </c>
      <c r="R343" s="2">
        <f t="shared" si="51"/>
        <v>378</v>
      </c>
      <c r="S343" s="2"/>
      <c r="T343" s="6">
        <f t="shared" si="44"/>
        <v>477600</v>
      </c>
      <c r="U343" s="4">
        <f>SUM(O343:$O$759)+T343</f>
        <v>613800.00000000023</v>
      </c>
      <c r="V343" s="4">
        <f>SUM(O343:$O$756)</f>
        <v>136200.00000000023</v>
      </c>
      <c r="W343" s="4">
        <f>SUM(R343:$S$759)</f>
        <v>65718</v>
      </c>
    </row>
    <row r="344" spans="1:23" x14ac:dyDescent="0.15">
      <c r="A344">
        <v>2</v>
      </c>
      <c r="B344" s="1">
        <v>42296</v>
      </c>
      <c r="C344">
        <v>237.5</v>
      </c>
      <c r="D344">
        <v>237.6</v>
      </c>
      <c r="E344">
        <v>233</v>
      </c>
      <c r="F344">
        <v>233.4</v>
      </c>
      <c r="G344">
        <v>110662200</v>
      </c>
      <c r="H344" s="2">
        <f t="shared" si="45"/>
        <v>25828557480</v>
      </c>
      <c r="I344">
        <f t="shared" si="46"/>
        <v>-3.5</v>
      </c>
      <c r="J344" t="str">
        <f t="shared" si="47"/>
        <v/>
      </c>
      <c r="K344" t="str">
        <f t="shared" si="48"/>
        <v/>
      </c>
      <c r="N344" s="2">
        <f t="shared" si="43"/>
        <v>2000</v>
      </c>
      <c r="O344" s="2" t="str">
        <f t="shared" si="49"/>
        <v/>
      </c>
      <c r="P344" s="2">
        <f t="shared" si="50"/>
        <v>473800</v>
      </c>
      <c r="Q344" s="2" t="str">
        <f t="shared" si="52"/>
        <v/>
      </c>
      <c r="R344" s="2" t="str">
        <f t="shared" si="51"/>
        <v/>
      </c>
      <c r="S344" s="2"/>
      <c r="T344" s="6">
        <f t="shared" si="44"/>
        <v>466800</v>
      </c>
      <c r="U344" s="4">
        <f>SUM(O344:$O$759)+T344</f>
        <v>603000.00000000023</v>
      </c>
      <c r="V344" s="4">
        <f>SUM(O344:$O$756)</f>
        <v>136200.00000000023</v>
      </c>
      <c r="W344" s="4">
        <f>SUM(R344:$S$759)</f>
        <v>65340</v>
      </c>
    </row>
    <row r="345" spans="1:23" x14ac:dyDescent="0.15">
      <c r="A345">
        <v>2</v>
      </c>
      <c r="B345" s="1">
        <v>42293</v>
      </c>
      <c r="C345">
        <v>233.5</v>
      </c>
      <c r="D345">
        <v>237.5</v>
      </c>
      <c r="E345">
        <v>233.1</v>
      </c>
      <c r="F345">
        <v>236.9</v>
      </c>
      <c r="G345">
        <v>148916500</v>
      </c>
      <c r="H345" s="2">
        <f t="shared" si="45"/>
        <v>35278318850</v>
      </c>
      <c r="I345">
        <f t="shared" si="46"/>
        <v>5</v>
      </c>
      <c r="J345" t="str">
        <f t="shared" si="47"/>
        <v>高値超、安値超</v>
      </c>
      <c r="K345">
        <f t="shared" si="48"/>
        <v>-5</v>
      </c>
      <c r="N345" s="2">
        <f t="shared" si="43"/>
        <v>2000</v>
      </c>
      <c r="O345" s="2">
        <f t="shared" si="49"/>
        <v>-10000</v>
      </c>
      <c r="P345" s="2">
        <f t="shared" si="50"/>
        <v>463800</v>
      </c>
      <c r="Q345" s="2" t="str">
        <f t="shared" si="52"/>
        <v/>
      </c>
      <c r="R345" s="2" t="str">
        <f t="shared" si="51"/>
        <v/>
      </c>
      <c r="S345" s="2"/>
      <c r="T345" s="6">
        <f t="shared" si="44"/>
        <v>473800</v>
      </c>
      <c r="U345" s="4">
        <f>SUM(O345:$O$759)+T345</f>
        <v>610000.00000000023</v>
      </c>
      <c r="V345" s="4">
        <f>SUM(O345:$O$756)</f>
        <v>136200.00000000023</v>
      </c>
      <c r="W345" s="4">
        <f>SUM(R345:$S$759)</f>
        <v>65340</v>
      </c>
    </row>
    <row r="346" spans="1:23" x14ac:dyDescent="0.15">
      <c r="A346">
        <v>2</v>
      </c>
      <c r="B346" s="1">
        <v>42292</v>
      </c>
      <c r="C346">
        <v>228</v>
      </c>
      <c r="D346">
        <v>232.8</v>
      </c>
      <c r="E346">
        <v>226.4</v>
      </c>
      <c r="F346">
        <v>231.9</v>
      </c>
      <c r="G346">
        <v>133535400</v>
      </c>
      <c r="H346" s="2">
        <f t="shared" si="45"/>
        <v>30966859260</v>
      </c>
      <c r="I346">
        <f t="shared" si="46"/>
        <v>2</v>
      </c>
      <c r="J346" t="str">
        <f t="shared" si="47"/>
        <v>高値割、安値割</v>
      </c>
      <c r="K346">
        <f t="shared" si="48"/>
        <v>-2</v>
      </c>
      <c r="N346" s="2">
        <f t="shared" ref="N346:N409" si="53">$B$3</f>
        <v>2000</v>
      </c>
      <c r="O346" s="2">
        <f t="shared" si="49"/>
        <v>-4000</v>
      </c>
      <c r="P346" s="2">
        <f t="shared" si="50"/>
        <v>459800</v>
      </c>
      <c r="Q346" s="2">
        <f t="shared" si="52"/>
        <v>459800</v>
      </c>
      <c r="R346" s="2">
        <f t="shared" si="51"/>
        <v>378</v>
      </c>
      <c r="S346" s="2"/>
      <c r="T346" s="6">
        <f t="shared" ref="T346:T409" si="54">+F346*$B$3</f>
        <v>463800</v>
      </c>
      <c r="U346" s="4">
        <f>SUM(O346:$O$759)+T346</f>
        <v>610000.00000000023</v>
      </c>
      <c r="V346" s="4">
        <f>SUM(O346:$O$756)</f>
        <v>146200.00000000029</v>
      </c>
      <c r="W346" s="4">
        <f>SUM(R346:$S$759)</f>
        <v>65340</v>
      </c>
    </row>
    <row r="347" spans="1:23" x14ac:dyDescent="0.15">
      <c r="A347">
        <v>2</v>
      </c>
      <c r="B347" s="1">
        <v>42291</v>
      </c>
      <c r="C347">
        <v>233</v>
      </c>
      <c r="D347">
        <v>234.4</v>
      </c>
      <c r="E347">
        <v>229.2</v>
      </c>
      <c r="F347">
        <v>229.9</v>
      </c>
      <c r="G347">
        <v>140275300</v>
      </c>
      <c r="H347" s="2">
        <f t="shared" ref="H347:H410" si="55">+F347*G347</f>
        <v>32249291470</v>
      </c>
      <c r="I347">
        <f t="shared" ref="I347:I410" si="56">+F347-F348</f>
        <v>-5.2999999999999829</v>
      </c>
      <c r="J347" t="str">
        <f t="shared" ref="J347:J410" si="57">IF(AND(D347&lt;D348,E347&lt;E348,AVERAGE(H347:H356)&gt;50000000),"高値割、安値割",IF(AND(D347&gt;D348,E347&gt;E348,AVERAGE(H347:H356)&gt;50000000),"高値超、安値超",""))</f>
        <v>高値割、安値割</v>
      </c>
      <c r="K347">
        <f t="shared" ref="K347:K410" si="58">IF(J348="高値割、安値割",F348-F347,"")</f>
        <v>5.2999999999999829</v>
      </c>
      <c r="N347" s="2">
        <f t="shared" si="53"/>
        <v>2000</v>
      </c>
      <c r="O347" s="2">
        <f t="shared" ref="O347:O410" si="59">IF(K347&lt;&gt;"",K347*N347,"")</f>
        <v>10599.999999999965</v>
      </c>
      <c r="P347" s="2" t="str">
        <f t="shared" ref="P347:P410" si="60">IF(K348&lt;&gt;"",F348*N347,"")</f>
        <v/>
      </c>
      <c r="Q347" s="2" t="str">
        <f t="shared" si="52"/>
        <v/>
      </c>
      <c r="R347" s="2" t="str">
        <f t="shared" si="51"/>
        <v/>
      </c>
      <c r="S347" s="2"/>
      <c r="T347" s="6">
        <f t="shared" si="54"/>
        <v>459800</v>
      </c>
      <c r="U347" s="4">
        <f>SUM(O347:$O$759)+T347</f>
        <v>610000.00000000023</v>
      </c>
      <c r="V347" s="4">
        <f>SUM(O347:$O$756)</f>
        <v>150200.00000000026</v>
      </c>
      <c r="W347" s="4">
        <f>SUM(R347:$S$759)</f>
        <v>64962</v>
      </c>
    </row>
    <row r="348" spans="1:23" x14ac:dyDescent="0.15">
      <c r="A348">
        <v>2</v>
      </c>
      <c r="B348" s="1">
        <v>42290</v>
      </c>
      <c r="C348">
        <v>237.1</v>
      </c>
      <c r="D348">
        <v>237.7</v>
      </c>
      <c r="E348">
        <v>233.9</v>
      </c>
      <c r="F348">
        <v>235.2</v>
      </c>
      <c r="G348">
        <v>122065200</v>
      </c>
      <c r="H348" s="2">
        <f t="shared" si="55"/>
        <v>28709735040</v>
      </c>
      <c r="I348">
        <f t="shared" si="56"/>
        <v>-3.2000000000000171</v>
      </c>
      <c r="J348" t="str">
        <f t="shared" si="57"/>
        <v>高値割、安値割</v>
      </c>
      <c r="K348" t="str">
        <f t="shared" si="58"/>
        <v/>
      </c>
      <c r="N348" s="2">
        <f t="shared" si="53"/>
        <v>2000</v>
      </c>
      <c r="O348" s="2" t="str">
        <f t="shared" si="59"/>
        <v/>
      </c>
      <c r="P348" s="2" t="str">
        <f t="shared" si="60"/>
        <v/>
      </c>
      <c r="Q348" s="2" t="str">
        <f t="shared" si="52"/>
        <v/>
      </c>
      <c r="R348" s="2" t="str">
        <f t="shared" si="51"/>
        <v/>
      </c>
      <c r="S348" s="2"/>
      <c r="T348" s="6">
        <f t="shared" si="54"/>
        <v>470400</v>
      </c>
      <c r="U348" s="4">
        <f>SUM(O348:$O$759)+T348</f>
        <v>610000.00000000023</v>
      </c>
      <c r="V348" s="4">
        <f>SUM(O348:$O$756)</f>
        <v>139600.00000000029</v>
      </c>
      <c r="W348" s="4">
        <f>SUM(R348:$S$759)</f>
        <v>64962</v>
      </c>
    </row>
    <row r="349" spans="1:23" x14ac:dyDescent="0.15">
      <c r="A349">
        <v>2</v>
      </c>
      <c r="B349" s="1">
        <v>42286</v>
      </c>
      <c r="C349">
        <v>238.5</v>
      </c>
      <c r="D349">
        <v>239.4</v>
      </c>
      <c r="E349">
        <v>236.1</v>
      </c>
      <c r="F349">
        <v>238.4</v>
      </c>
      <c r="G349">
        <v>176760700</v>
      </c>
      <c r="H349" s="2">
        <f t="shared" si="55"/>
        <v>42139750880</v>
      </c>
      <c r="I349">
        <f t="shared" si="56"/>
        <v>2.2000000000000171</v>
      </c>
      <c r="J349" t="str">
        <f t="shared" si="57"/>
        <v>高値超、安値超</v>
      </c>
      <c r="K349" t="str">
        <f t="shared" si="58"/>
        <v/>
      </c>
      <c r="N349" s="2">
        <f t="shared" si="53"/>
        <v>2000</v>
      </c>
      <c r="O349" s="2" t="str">
        <f t="shared" si="59"/>
        <v/>
      </c>
      <c r="P349" s="2" t="str">
        <f t="shared" si="60"/>
        <v/>
      </c>
      <c r="Q349" s="2" t="str">
        <f t="shared" si="52"/>
        <v/>
      </c>
      <c r="R349" s="2" t="str">
        <f t="shared" si="51"/>
        <v/>
      </c>
      <c r="S349" s="2"/>
      <c r="T349" s="6">
        <f t="shared" si="54"/>
        <v>476800</v>
      </c>
      <c r="U349" s="4">
        <f>SUM(O349:$O$759)+T349</f>
        <v>616400.00000000023</v>
      </c>
      <c r="V349" s="4">
        <f>SUM(O349:$O$756)</f>
        <v>139600.00000000029</v>
      </c>
      <c r="W349" s="4">
        <f>SUM(R349:$S$759)</f>
        <v>64962</v>
      </c>
    </row>
    <row r="350" spans="1:23" x14ac:dyDescent="0.15">
      <c r="A350">
        <v>2</v>
      </c>
      <c r="B350" s="1">
        <v>42285</v>
      </c>
      <c r="C350">
        <v>236.6</v>
      </c>
      <c r="D350">
        <v>238.3</v>
      </c>
      <c r="E350">
        <v>235.5</v>
      </c>
      <c r="F350">
        <v>236.2</v>
      </c>
      <c r="G350">
        <v>150629700</v>
      </c>
      <c r="H350" s="2">
        <f t="shared" si="55"/>
        <v>35578735140</v>
      </c>
      <c r="I350">
        <f t="shared" si="56"/>
        <v>-0.40000000000000568</v>
      </c>
      <c r="J350" t="str">
        <f t="shared" si="57"/>
        <v>高値超、安値超</v>
      </c>
      <c r="K350" t="str">
        <f t="shared" si="58"/>
        <v/>
      </c>
      <c r="N350" s="2">
        <f t="shared" si="53"/>
        <v>2000</v>
      </c>
      <c r="O350" s="2" t="str">
        <f t="shared" si="59"/>
        <v/>
      </c>
      <c r="P350" s="2" t="str">
        <f t="shared" si="60"/>
        <v/>
      </c>
      <c r="Q350" s="2" t="str">
        <f t="shared" si="52"/>
        <v/>
      </c>
      <c r="R350" s="2" t="str">
        <f t="shared" si="51"/>
        <v/>
      </c>
      <c r="S350" s="2"/>
      <c r="T350" s="6">
        <f t="shared" si="54"/>
        <v>472400</v>
      </c>
      <c r="U350" s="4">
        <f>SUM(O350:$O$759)+T350</f>
        <v>612000.00000000023</v>
      </c>
      <c r="V350" s="4">
        <f>SUM(O350:$O$756)</f>
        <v>139600.00000000029</v>
      </c>
      <c r="W350" s="4">
        <f>SUM(R350:$S$759)</f>
        <v>64962</v>
      </c>
    </row>
    <row r="351" spans="1:23" x14ac:dyDescent="0.15">
      <c r="A351">
        <v>2</v>
      </c>
      <c r="B351" s="1">
        <v>42284</v>
      </c>
      <c r="C351">
        <v>234.5</v>
      </c>
      <c r="D351">
        <v>237.8</v>
      </c>
      <c r="E351">
        <v>233.3</v>
      </c>
      <c r="F351">
        <v>236.6</v>
      </c>
      <c r="G351">
        <v>163552800</v>
      </c>
      <c r="H351" s="2">
        <f t="shared" si="55"/>
        <v>38696592480</v>
      </c>
      <c r="I351">
        <f t="shared" si="56"/>
        <v>2.0999999999999943</v>
      </c>
      <c r="J351" t="str">
        <f t="shared" si="57"/>
        <v/>
      </c>
      <c r="K351" t="str">
        <f t="shared" si="58"/>
        <v/>
      </c>
      <c r="N351" s="2">
        <f t="shared" si="53"/>
        <v>2000</v>
      </c>
      <c r="O351" s="2" t="str">
        <f t="shared" si="59"/>
        <v/>
      </c>
      <c r="P351" s="2" t="str">
        <f t="shared" si="60"/>
        <v/>
      </c>
      <c r="Q351" s="2" t="str">
        <f t="shared" si="52"/>
        <v/>
      </c>
      <c r="R351" s="2" t="str">
        <f t="shared" si="51"/>
        <v/>
      </c>
      <c r="S351" s="2"/>
      <c r="T351" s="6">
        <f t="shared" si="54"/>
        <v>473200</v>
      </c>
      <c r="U351" s="4">
        <f>SUM(O351:$O$759)+T351</f>
        <v>612800.00000000023</v>
      </c>
      <c r="V351" s="4">
        <f>SUM(O351:$O$756)</f>
        <v>139600.00000000029</v>
      </c>
      <c r="W351" s="4">
        <f>SUM(R351:$S$759)</f>
        <v>64962</v>
      </c>
    </row>
    <row r="352" spans="1:23" x14ac:dyDescent="0.15">
      <c r="A352">
        <v>2</v>
      </c>
      <c r="B352" s="1">
        <v>42283</v>
      </c>
      <c r="C352">
        <v>234.1</v>
      </c>
      <c r="D352">
        <v>236.7</v>
      </c>
      <c r="E352">
        <v>233.6</v>
      </c>
      <c r="F352">
        <v>234.5</v>
      </c>
      <c r="G352">
        <v>192186800</v>
      </c>
      <c r="H352" s="2">
        <f t="shared" si="55"/>
        <v>45067804600</v>
      </c>
      <c r="I352">
        <f t="shared" si="56"/>
        <v>3.5</v>
      </c>
      <c r="J352" t="str">
        <f t="shared" si="57"/>
        <v>高値超、安値超</v>
      </c>
      <c r="K352" t="str">
        <f t="shared" si="58"/>
        <v/>
      </c>
      <c r="N352" s="2">
        <f t="shared" si="53"/>
        <v>2000</v>
      </c>
      <c r="O352" s="2" t="str">
        <f t="shared" si="59"/>
        <v/>
      </c>
      <c r="P352" s="2" t="str">
        <f t="shared" si="60"/>
        <v/>
      </c>
      <c r="Q352" s="2" t="str">
        <f t="shared" si="52"/>
        <v/>
      </c>
      <c r="R352" s="2" t="str">
        <f t="shared" ref="R352:R415" si="61">IF(Q352="","",IF(Q352&lt;$Y$26,$Z$26,IF(Q352&lt;$Y$27,$Z$27,IF(Q352&lt;$Y$28,$Z$28,IF(Q352&lt;$Y$29,$Z$29,IF(Q352&lt;$Y$30,$Z$30,IF(Q352&lt;$Y$31,$Z$31,IF(Q352&lt;$Y$32,$Z$32,IF(Q352&lt;$Y$33,$Z$33,IF(Q352&lt;$Y$34,$Z$34,IF(Q352&lt;$Y$35,$Z$35,$Z$36)))))))))))</f>
        <v/>
      </c>
      <c r="S352" s="2"/>
      <c r="T352" s="6">
        <f t="shared" si="54"/>
        <v>469000</v>
      </c>
      <c r="U352" s="4">
        <f>SUM(O352:$O$759)+T352</f>
        <v>608600.00000000023</v>
      </c>
      <c r="V352" s="4">
        <f>SUM(O352:$O$756)</f>
        <v>139600.00000000029</v>
      </c>
      <c r="W352" s="4">
        <f>SUM(R352:$S$759)</f>
        <v>64962</v>
      </c>
    </row>
    <row r="353" spans="1:23" x14ac:dyDescent="0.15">
      <c r="A353">
        <v>2</v>
      </c>
      <c r="B353" s="1">
        <v>42282</v>
      </c>
      <c r="C353">
        <v>231.5</v>
      </c>
      <c r="D353">
        <v>232.1</v>
      </c>
      <c r="E353">
        <v>229.7</v>
      </c>
      <c r="F353">
        <v>231</v>
      </c>
      <c r="G353">
        <v>111283400</v>
      </c>
      <c r="H353" s="2">
        <f t="shared" si="55"/>
        <v>25706465400</v>
      </c>
      <c r="I353">
        <f t="shared" si="56"/>
        <v>1.5999999999999943</v>
      </c>
      <c r="J353" t="str">
        <f t="shared" si="57"/>
        <v>高値超、安値超</v>
      </c>
      <c r="K353" t="str">
        <f t="shared" si="58"/>
        <v/>
      </c>
      <c r="N353" s="2">
        <f t="shared" si="53"/>
        <v>2000</v>
      </c>
      <c r="O353" s="2" t="str">
        <f t="shared" si="59"/>
        <v/>
      </c>
      <c r="P353" s="2" t="str">
        <f t="shared" si="60"/>
        <v/>
      </c>
      <c r="Q353" s="2" t="str">
        <f t="shared" ref="Q353:Q416" si="62">IF(OR(AND(P354="",P353=""),OR(AND(P353&lt;&gt;"",P354&lt;&gt;""))),"",IF(P354="",P353,P354))</f>
        <v/>
      </c>
      <c r="R353" s="2" t="str">
        <f t="shared" si="61"/>
        <v/>
      </c>
      <c r="S353" s="2"/>
      <c r="T353" s="6">
        <f t="shared" si="54"/>
        <v>462000</v>
      </c>
      <c r="U353" s="4">
        <f>SUM(O353:$O$759)+T353</f>
        <v>601600.00000000023</v>
      </c>
      <c r="V353" s="4">
        <f>SUM(O353:$O$756)</f>
        <v>139600.00000000029</v>
      </c>
      <c r="W353" s="4">
        <f>SUM(R353:$S$759)</f>
        <v>64962</v>
      </c>
    </row>
    <row r="354" spans="1:23" x14ac:dyDescent="0.15">
      <c r="A354">
        <v>2</v>
      </c>
      <c r="B354" s="1">
        <v>42279</v>
      </c>
      <c r="C354">
        <v>228</v>
      </c>
      <c r="D354">
        <v>229.5</v>
      </c>
      <c r="E354">
        <v>226.9</v>
      </c>
      <c r="F354">
        <v>229.4</v>
      </c>
      <c r="G354">
        <v>125919200</v>
      </c>
      <c r="H354" s="2">
        <f t="shared" si="55"/>
        <v>28885864480</v>
      </c>
      <c r="I354">
        <f t="shared" si="56"/>
        <v>-0.69999999999998863</v>
      </c>
      <c r="J354" t="str">
        <f t="shared" si="57"/>
        <v/>
      </c>
      <c r="K354" t="str">
        <f t="shared" si="58"/>
        <v/>
      </c>
      <c r="N354" s="2">
        <f t="shared" si="53"/>
        <v>2000</v>
      </c>
      <c r="O354" s="2" t="str">
        <f t="shared" si="59"/>
        <v/>
      </c>
      <c r="P354" s="2" t="str">
        <f t="shared" si="60"/>
        <v/>
      </c>
      <c r="Q354" s="2">
        <f t="shared" si="62"/>
        <v>445800</v>
      </c>
      <c r="R354" s="2">
        <f t="shared" si="61"/>
        <v>378</v>
      </c>
      <c r="S354" s="2"/>
      <c r="T354" s="6">
        <f t="shared" si="54"/>
        <v>458800</v>
      </c>
      <c r="U354" s="4">
        <f>SUM(O354:$O$759)+T354</f>
        <v>598400.00000000023</v>
      </c>
      <c r="V354" s="4">
        <f>SUM(O354:$O$756)</f>
        <v>139600.00000000029</v>
      </c>
      <c r="W354" s="4">
        <f>SUM(R354:$S$759)</f>
        <v>64962</v>
      </c>
    </row>
    <row r="355" spans="1:23" x14ac:dyDescent="0.15">
      <c r="A355">
        <v>2</v>
      </c>
      <c r="B355" s="1">
        <v>42278</v>
      </c>
      <c r="C355">
        <v>225</v>
      </c>
      <c r="D355">
        <v>231.9</v>
      </c>
      <c r="E355">
        <v>222.6</v>
      </c>
      <c r="F355">
        <v>230.1</v>
      </c>
      <c r="G355">
        <v>195918900</v>
      </c>
      <c r="H355" s="2">
        <f t="shared" si="55"/>
        <v>45080938890</v>
      </c>
      <c r="I355">
        <f t="shared" si="56"/>
        <v>7.1999999999999886</v>
      </c>
      <c r="J355" t="str">
        <f t="shared" si="57"/>
        <v>高値超、安値超</v>
      </c>
      <c r="K355" t="str">
        <f t="shared" si="58"/>
        <v/>
      </c>
      <c r="N355" s="2">
        <f t="shared" si="53"/>
        <v>2000</v>
      </c>
      <c r="O355" s="2" t="str">
        <f t="shared" si="59"/>
        <v/>
      </c>
      <c r="P355" s="2">
        <f t="shared" si="60"/>
        <v>445800</v>
      </c>
      <c r="Q355" s="2">
        <f t="shared" si="62"/>
        <v>445800</v>
      </c>
      <c r="R355" s="2">
        <f t="shared" si="61"/>
        <v>378</v>
      </c>
      <c r="S355" s="2"/>
      <c r="T355" s="6">
        <f t="shared" si="54"/>
        <v>460200</v>
      </c>
      <c r="U355" s="4">
        <f>SUM(O355:$O$759)+T355</f>
        <v>599800.00000000023</v>
      </c>
      <c r="V355" s="4">
        <f>SUM(O355:$O$756)</f>
        <v>139600.00000000029</v>
      </c>
      <c r="W355" s="4">
        <f>SUM(R355:$S$759)</f>
        <v>64584</v>
      </c>
    </row>
    <row r="356" spans="1:23" x14ac:dyDescent="0.15">
      <c r="A356">
        <v>2</v>
      </c>
      <c r="B356" s="1">
        <v>42277</v>
      </c>
      <c r="C356">
        <v>220</v>
      </c>
      <c r="D356">
        <v>225.2</v>
      </c>
      <c r="E356">
        <v>219.7</v>
      </c>
      <c r="F356">
        <v>222.9</v>
      </c>
      <c r="G356">
        <v>175127100</v>
      </c>
      <c r="H356" s="2">
        <f t="shared" si="55"/>
        <v>39035830590</v>
      </c>
      <c r="I356">
        <f t="shared" si="56"/>
        <v>5</v>
      </c>
      <c r="J356" t="str">
        <f t="shared" si="57"/>
        <v/>
      </c>
      <c r="K356">
        <f t="shared" si="58"/>
        <v>-5</v>
      </c>
      <c r="N356" s="2">
        <f t="shared" si="53"/>
        <v>2000</v>
      </c>
      <c r="O356" s="2">
        <f t="shared" si="59"/>
        <v>-10000</v>
      </c>
      <c r="P356" s="2" t="str">
        <f t="shared" si="60"/>
        <v/>
      </c>
      <c r="Q356" s="2" t="str">
        <f t="shared" si="62"/>
        <v/>
      </c>
      <c r="R356" s="2" t="str">
        <f t="shared" si="61"/>
        <v/>
      </c>
      <c r="S356" s="2"/>
      <c r="T356" s="6">
        <f t="shared" si="54"/>
        <v>445800</v>
      </c>
      <c r="U356" s="4">
        <f>SUM(O356:$O$759)+T356</f>
        <v>585400.00000000023</v>
      </c>
      <c r="V356" s="4">
        <f>SUM(O356:$O$756)</f>
        <v>139600.00000000029</v>
      </c>
      <c r="W356" s="4">
        <f>SUM(R356:$S$759)</f>
        <v>64206</v>
      </c>
    </row>
    <row r="357" spans="1:23" x14ac:dyDescent="0.15">
      <c r="A357">
        <v>2</v>
      </c>
      <c r="B357" s="1">
        <v>42276</v>
      </c>
      <c r="C357">
        <v>226</v>
      </c>
      <c r="D357">
        <v>226.2</v>
      </c>
      <c r="E357">
        <v>215.7</v>
      </c>
      <c r="F357">
        <v>217.9</v>
      </c>
      <c r="G357">
        <v>316161300</v>
      </c>
      <c r="H357" s="2">
        <f t="shared" si="55"/>
        <v>68891547270</v>
      </c>
      <c r="I357">
        <f t="shared" si="56"/>
        <v>-12.199999999999989</v>
      </c>
      <c r="J357" t="str">
        <f t="shared" si="57"/>
        <v>高値割、安値割</v>
      </c>
      <c r="K357" t="str">
        <f t="shared" si="58"/>
        <v/>
      </c>
      <c r="N357" s="2">
        <f t="shared" si="53"/>
        <v>2000</v>
      </c>
      <c r="O357" s="2" t="str">
        <f t="shared" si="59"/>
        <v/>
      </c>
      <c r="P357" s="2" t="str">
        <f t="shared" si="60"/>
        <v/>
      </c>
      <c r="Q357" s="2">
        <f t="shared" si="62"/>
        <v>470400</v>
      </c>
      <c r="R357" s="2">
        <f t="shared" si="61"/>
        <v>378</v>
      </c>
      <c r="S357" s="2"/>
      <c r="T357" s="6">
        <f t="shared" si="54"/>
        <v>435800</v>
      </c>
      <c r="U357" s="4">
        <f>SUM(O357:$O$759)+T357</f>
        <v>585400.00000000023</v>
      </c>
      <c r="V357" s="4">
        <f>SUM(O357:$O$756)</f>
        <v>149600.00000000029</v>
      </c>
      <c r="W357" s="4">
        <f>SUM(R357:$S$759)</f>
        <v>64206</v>
      </c>
    </row>
    <row r="358" spans="1:23" x14ac:dyDescent="0.15">
      <c r="A358">
        <v>2</v>
      </c>
      <c r="B358" s="1">
        <v>42275</v>
      </c>
      <c r="C358">
        <v>232.1</v>
      </c>
      <c r="D358">
        <v>233.9</v>
      </c>
      <c r="E358">
        <v>228.4</v>
      </c>
      <c r="F358">
        <v>230.1</v>
      </c>
      <c r="G358">
        <v>166788500</v>
      </c>
      <c r="H358" s="2">
        <f t="shared" si="55"/>
        <v>38378033850</v>
      </c>
      <c r="I358">
        <f t="shared" si="56"/>
        <v>-5.0999999999999943</v>
      </c>
      <c r="J358" t="str">
        <f t="shared" si="57"/>
        <v/>
      </c>
      <c r="K358" t="str">
        <f t="shared" si="58"/>
        <v/>
      </c>
      <c r="N358" s="2">
        <f t="shared" si="53"/>
        <v>2000</v>
      </c>
      <c r="O358" s="2" t="str">
        <f t="shared" si="59"/>
        <v/>
      </c>
      <c r="P358" s="2">
        <f t="shared" si="60"/>
        <v>470400</v>
      </c>
      <c r="Q358" s="2" t="str">
        <f t="shared" si="62"/>
        <v/>
      </c>
      <c r="R358" s="2" t="str">
        <f t="shared" si="61"/>
        <v/>
      </c>
      <c r="S358" s="2"/>
      <c r="T358" s="6">
        <f t="shared" si="54"/>
        <v>460200</v>
      </c>
      <c r="U358" s="4">
        <f>SUM(O358:$O$759)+T358</f>
        <v>609800.00000000023</v>
      </c>
      <c r="V358" s="4">
        <f>SUM(O358:$O$756)</f>
        <v>149600.00000000029</v>
      </c>
      <c r="W358" s="4">
        <f>SUM(R358:$S$759)</f>
        <v>63828</v>
      </c>
    </row>
    <row r="359" spans="1:23" x14ac:dyDescent="0.15">
      <c r="A359">
        <v>2</v>
      </c>
      <c r="B359" s="1">
        <v>42272</v>
      </c>
      <c r="C359">
        <v>229.1</v>
      </c>
      <c r="D359">
        <v>235.3</v>
      </c>
      <c r="E359">
        <v>228</v>
      </c>
      <c r="F359">
        <v>235.2</v>
      </c>
      <c r="G359">
        <v>239411100</v>
      </c>
      <c r="H359" s="2">
        <f t="shared" si="55"/>
        <v>56309490720</v>
      </c>
      <c r="I359">
        <f t="shared" si="56"/>
        <v>7</v>
      </c>
      <c r="J359" t="str">
        <f t="shared" si="57"/>
        <v>高値超、安値超</v>
      </c>
      <c r="K359">
        <f t="shared" si="58"/>
        <v>-7</v>
      </c>
      <c r="N359" s="2">
        <f t="shared" si="53"/>
        <v>2000</v>
      </c>
      <c r="O359" s="2">
        <f t="shared" si="59"/>
        <v>-14000</v>
      </c>
      <c r="P359" s="2">
        <f t="shared" si="60"/>
        <v>456400</v>
      </c>
      <c r="Q359" s="2">
        <f t="shared" si="62"/>
        <v>456400</v>
      </c>
      <c r="R359" s="2">
        <f t="shared" si="61"/>
        <v>378</v>
      </c>
      <c r="S359" s="2"/>
      <c r="T359" s="6">
        <f t="shared" si="54"/>
        <v>470400</v>
      </c>
      <c r="U359" s="4">
        <f>SUM(O359:$O$759)+T359</f>
        <v>620000.00000000023</v>
      </c>
      <c r="V359" s="4">
        <f>SUM(O359:$O$756)</f>
        <v>149600.00000000029</v>
      </c>
      <c r="W359" s="4">
        <f>SUM(R359:$S$759)</f>
        <v>63828</v>
      </c>
    </row>
    <row r="360" spans="1:23" x14ac:dyDescent="0.15">
      <c r="A360">
        <v>2</v>
      </c>
      <c r="B360" s="1">
        <v>42271</v>
      </c>
      <c r="C360">
        <v>230</v>
      </c>
      <c r="D360">
        <v>230.6</v>
      </c>
      <c r="E360">
        <v>227.9</v>
      </c>
      <c r="F360">
        <v>228.2</v>
      </c>
      <c r="G360">
        <v>173659600</v>
      </c>
      <c r="H360" s="2">
        <f t="shared" si="55"/>
        <v>39629120720</v>
      </c>
      <c r="I360">
        <f t="shared" si="56"/>
        <v>-5.2000000000000171</v>
      </c>
      <c r="J360" t="str">
        <f t="shared" si="57"/>
        <v>高値割、安値割</v>
      </c>
      <c r="K360">
        <f t="shared" si="58"/>
        <v>5.2000000000000171</v>
      </c>
      <c r="N360" s="2">
        <f t="shared" si="53"/>
        <v>2000</v>
      </c>
      <c r="O360" s="2">
        <f t="shared" si="59"/>
        <v>10400.000000000035</v>
      </c>
      <c r="P360" s="2" t="str">
        <f t="shared" si="60"/>
        <v/>
      </c>
      <c r="Q360" s="2" t="str">
        <f t="shared" si="62"/>
        <v/>
      </c>
      <c r="R360" s="2" t="str">
        <f t="shared" si="61"/>
        <v/>
      </c>
      <c r="S360" s="2"/>
      <c r="T360" s="6">
        <f t="shared" si="54"/>
        <v>456400</v>
      </c>
      <c r="U360" s="4">
        <f>SUM(O360:$O$759)+T360</f>
        <v>620000.00000000023</v>
      </c>
      <c r="V360" s="4">
        <f>SUM(O360:$O$756)</f>
        <v>163600.00000000029</v>
      </c>
      <c r="W360" s="4">
        <f>SUM(R360:$S$759)</f>
        <v>63450</v>
      </c>
    </row>
    <row r="361" spans="1:23" x14ac:dyDescent="0.15">
      <c r="A361">
        <v>2</v>
      </c>
      <c r="B361" s="1">
        <v>42265</v>
      </c>
      <c r="C361">
        <v>235.5</v>
      </c>
      <c r="D361">
        <v>235.7</v>
      </c>
      <c r="E361">
        <v>230.2</v>
      </c>
      <c r="F361">
        <v>233.4</v>
      </c>
      <c r="G361">
        <v>308071000</v>
      </c>
      <c r="H361" s="2">
        <f t="shared" si="55"/>
        <v>71903771400</v>
      </c>
      <c r="I361">
        <f t="shared" si="56"/>
        <v>-4.4000000000000057</v>
      </c>
      <c r="J361" t="str">
        <f t="shared" si="57"/>
        <v>高値割、安値割</v>
      </c>
      <c r="K361" t="str">
        <f t="shared" si="58"/>
        <v/>
      </c>
      <c r="N361" s="2">
        <f t="shared" si="53"/>
        <v>2000</v>
      </c>
      <c r="O361" s="2" t="str">
        <f t="shared" si="59"/>
        <v/>
      </c>
      <c r="P361" s="2" t="str">
        <f t="shared" si="60"/>
        <v/>
      </c>
      <c r="Q361" s="2" t="str">
        <f t="shared" si="62"/>
        <v/>
      </c>
      <c r="R361" s="2" t="str">
        <f t="shared" si="61"/>
        <v/>
      </c>
      <c r="S361" s="2"/>
      <c r="T361" s="6">
        <f t="shared" si="54"/>
        <v>466800</v>
      </c>
      <c r="U361" s="4">
        <f>SUM(O361:$O$759)+T361</f>
        <v>620000.00000000023</v>
      </c>
      <c r="V361" s="4">
        <f>SUM(O361:$O$756)</f>
        <v>153200.00000000023</v>
      </c>
      <c r="W361" s="4">
        <f>SUM(R361:$S$759)</f>
        <v>63450</v>
      </c>
    </row>
    <row r="362" spans="1:23" x14ac:dyDescent="0.15">
      <c r="A362">
        <v>2</v>
      </c>
      <c r="B362" s="1">
        <v>42264</v>
      </c>
      <c r="C362">
        <v>238.3</v>
      </c>
      <c r="D362">
        <v>238.7</v>
      </c>
      <c r="E362">
        <v>234.5</v>
      </c>
      <c r="F362">
        <v>237.8</v>
      </c>
      <c r="G362">
        <v>136514100</v>
      </c>
      <c r="H362" s="2">
        <f t="shared" si="55"/>
        <v>32463052980</v>
      </c>
      <c r="I362">
        <f t="shared" si="56"/>
        <v>1.4000000000000057</v>
      </c>
      <c r="J362" t="str">
        <f t="shared" si="57"/>
        <v/>
      </c>
      <c r="K362" t="str">
        <f t="shared" si="58"/>
        <v/>
      </c>
      <c r="N362" s="2">
        <f t="shared" si="53"/>
        <v>2000</v>
      </c>
      <c r="O362" s="2" t="str">
        <f t="shared" si="59"/>
        <v/>
      </c>
      <c r="P362" s="2" t="str">
        <f t="shared" si="60"/>
        <v/>
      </c>
      <c r="Q362" s="2" t="str">
        <f t="shared" si="62"/>
        <v/>
      </c>
      <c r="R362" s="2" t="str">
        <f t="shared" si="61"/>
        <v/>
      </c>
      <c r="S362" s="2"/>
      <c r="T362" s="6">
        <f t="shared" si="54"/>
        <v>475600</v>
      </c>
      <c r="U362" s="4">
        <f>SUM(O362:$O$759)+T362</f>
        <v>628800.00000000023</v>
      </c>
      <c r="V362" s="4">
        <f>SUM(O362:$O$756)</f>
        <v>153200.00000000023</v>
      </c>
      <c r="W362" s="4">
        <f>SUM(R362:$S$759)</f>
        <v>63450</v>
      </c>
    </row>
    <row r="363" spans="1:23" x14ac:dyDescent="0.15">
      <c r="A363">
        <v>2</v>
      </c>
      <c r="B363" s="1">
        <v>42263</v>
      </c>
      <c r="C363">
        <v>238</v>
      </c>
      <c r="D363">
        <v>238.3</v>
      </c>
      <c r="E363">
        <v>235.7</v>
      </c>
      <c r="F363">
        <v>236.4</v>
      </c>
      <c r="G363">
        <v>132805600</v>
      </c>
      <c r="H363" s="2">
        <f t="shared" si="55"/>
        <v>31395243840</v>
      </c>
      <c r="I363">
        <f t="shared" si="56"/>
        <v>1.2000000000000171</v>
      </c>
      <c r="J363" t="str">
        <f t="shared" si="57"/>
        <v/>
      </c>
      <c r="K363" t="str">
        <f t="shared" si="58"/>
        <v/>
      </c>
      <c r="N363" s="2">
        <f t="shared" si="53"/>
        <v>2000</v>
      </c>
      <c r="O363" s="2" t="str">
        <f t="shared" si="59"/>
        <v/>
      </c>
      <c r="P363" s="2" t="str">
        <f t="shared" si="60"/>
        <v/>
      </c>
      <c r="Q363" s="2">
        <f t="shared" si="62"/>
        <v>471400</v>
      </c>
      <c r="R363" s="2">
        <f t="shared" si="61"/>
        <v>378</v>
      </c>
      <c r="S363" s="2"/>
      <c r="T363" s="6">
        <f t="shared" si="54"/>
        <v>472800</v>
      </c>
      <c r="U363" s="4">
        <f>SUM(O363:$O$759)+T363</f>
        <v>626000.00000000023</v>
      </c>
      <c r="V363" s="4">
        <f>SUM(O363:$O$756)</f>
        <v>153200.00000000023</v>
      </c>
      <c r="W363" s="4">
        <f>SUM(R363:$S$759)</f>
        <v>63450</v>
      </c>
    </row>
    <row r="364" spans="1:23" x14ac:dyDescent="0.15">
      <c r="A364">
        <v>2</v>
      </c>
      <c r="B364" s="1">
        <v>42262</v>
      </c>
      <c r="C364">
        <v>237.8</v>
      </c>
      <c r="D364">
        <v>240.7</v>
      </c>
      <c r="E364">
        <v>235.2</v>
      </c>
      <c r="F364">
        <v>235.2</v>
      </c>
      <c r="G364">
        <v>183172100</v>
      </c>
      <c r="H364" s="2">
        <f t="shared" si="55"/>
        <v>43082077920</v>
      </c>
      <c r="I364">
        <f t="shared" si="56"/>
        <v>-0.5</v>
      </c>
      <c r="J364" t="str">
        <f t="shared" si="57"/>
        <v>高値超、安値超</v>
      </c>
      <c r="K364" t="str">
        <f t="shared" si="58"/>
        <v/>
      </c>
      <c r="N364" s="2">
        <f t="shared" si="53"/>
        <v>2000</v>
      </c>
      <c r="O364" s="2" t="str">
        <f t="shared" si="59"/>
        <v/>
      </c>
      <c r="P364" s="2">
        <f t="shared" si="60"/>
        <v>471400</v>
      </c>
      <c r="Q364" s="2">
        <f t="shared" si="62"/>
        <v>471400</v>
      </c>
      <c r="R364" s="2">
        <f t="shared" si="61"/>
        <v>378</v>
      </c>
      <c r="S364" s="2"/>
      <c r="T364" s="6">
        <f t="shared" si="54"/>
        <v>470400</v>
      </c>
      <c r="U364" s="4">
        <f>SUM(O364:$O$759)+T364</f>
        <v>623600.00000000023</v>
      </c>
      <c r="V364" s="4">
        <f>SUM(O364:$O$756)</f>
        <v>153200.00000000023</v>
      </c>
      <c r="W364" s="4">
        <f>SUM(R364:$S$759)</f>
        <v>63072</v>
      </c>
    </row>
    <row r="365" spans="1:23" x14ac:dyDescent="0.15">
      <c r="A365">
        <v>2</v>
      </c>
      <c r="B365" s="1">
        <v>42261</v>
      </c>
      <c r="C365">
        <v>239.2</v>
      </c>
      <c r="D365">
        <v>240.2</v>
      </c>
      <c r="E365">
        <v>235</v>
      </c>
      <c r="F365">
        <v>235.7</v>
      </c>
      <c r="G365">
        <v>155043100</v>
      </c>
      <c r="H365" s="2">
        <f t="shared" si="55"/>
        <v>36543658670</v>
      </c>
      <c r="I365">
        <f t="shared" si="56"/>
        <v>-3.4000000000000057</v>
      </c>
      <c r="J365" t="str">
        <f t="shared" si="57"/>
        <v>高値超、安値超</v>
      </c>
      <c r="K365">
        <f t="shared" si="58"/>
        <v>3.4000000000000057</v>
      </c>
      <c r="N365" s="2">
        <f t="shared" si="53"/>
        <v>2000</v>
      </c>
      <c r="O365" s="2">
        <f t="shared" si="59"/>
        <v>6800.0000000000109</v>
      </c>
      <c r="P365" s="2" t="str">
        <f t="shared" si="60"/>
        <v/>
      </c>
      <c r="Q365" s="2" t="str">
        <f t="shared" si="62"/>
        <v/>
      </c>
      <c r="R365" s="2" t="str">
        <f t="shared" si="61"/>
        <v/>
      </c>
      <c r="S365" s="2"/>
      <c r="T365" s="6">
        <f t="shared" si="54"/>
        <v>471400</v>
      </c>
      <c r="U365" s="4">
        <f>SUM(O365:$O$759)+T365</f>
        <v>624600.00000000023</v>
      </c>
      <c r="V365" s="4">
        <f>SUM(O365:$O$756)</f>
        <v>153200.00000000023</v>
      </c>
      <c r="W365" s="4">
        <f>SUM(R365:$S$759)</f>
        <v>62694</v>
      </c>
    </row>
    <row r="366" spans="1:23" x14ac:dyDescent="0.15">
      <c r="A366">
        <v>2</v>
      </c>
      <c r="B366" s="1">
        <v>42258</v>
      </c>
      <c r="C366">
        <v>233.6</v>
      </c>
      <c r="D366">
        <v>239.7</v>
      </c>
      <c r="E366">
        <v>233.6</v>
      </c>
      <c r="F366">
        <v>239.1</v>
      </c>
      <c r="G366">
        <v>245288400</v>
      </c>
      <c r="H366" s="2">
        <f t="shared" si="55"/>
        <v>58648456440</v>
      </c>
      <c r="I366">
        <f t="shared" si="56"/>
        <v>2.5999999999999943</v>
      </c>
      <c r="J366" t="str">
        <f t="shared" si="57"/>
        <v>高値割、安値割</v>
      </c>
      <c r="K366" t="str">
        <f t="shared" si="58"/>
        <v/>
      </c>
      <c r="N366" s="2">
        <f t="shared" si="53"/>
        <v>2000</v>
      </c>
      <c r="O366" s="2" t="str">
        <f t="shared" si="59"/>
        <v/>
      </c>
      <c r="P366" s="2" t="str">
        <f t="shared" si="60"/>
        <v/>
      </c>
      <c r="Q366" s="2" t="str">
        <f t="shared" si="62"/>
        <v/>
      </c>
      <c r="R366" s="2" t="str">
        <f t="shared" si="61"/>
        <v/>
      </c>
      <c r="S366" s="2"/>
      <c r="T366" s="6">
        <f t="shared" si="54"/>
        <v>478200</v>
      </c>
      <c r="U366" s="4">
        <f>SUM(O366:$O$759)+T366</f>
        <v>624600.00000000023</v>
      </c>
      <c r="V366" s="4">
        <f>SUM(O366:$O$756)</f>
        <v>146400.00000000023</v>
      </c>
      <c r="W366" s="4">
        <f>SUM(R366:$S$759)</f>
        <v>62694</v>
      </c>
    </row>
    <row r="367" spans="1:23" x14ac:dyDescent="0.15">
      <c r="A367">
        <v>2</v>
      </c>
      <c r="B367" s="1">
        <v>42257</v>
      </c>
      <c r="C367">
        <v>237</v>
      </c>
      <c r="D367">
        <v>240</v>
      </c>
      <c r="E367">
        <v>233.7</v>
      </c>
      <c r="F367">
        <v>236.5</v>
      </c>
      <c r="G367">
        <v>275141800</v>
      </c>
      <c r="H367" s="2">
        <f t="shared" si="55"/>
        <v>65071035700</v>
      </c>
      <c r="I367">
        <f t="shared" si="56"/>
        <v>-8.3000000000000114</v>
      </c>
      <c r="J367" t="str">
        <f t="shared" si="57"/>
        <v/>
      </c>
      <c r="K367" t="str">
        <f t="shared" si="58"/>
        <v/>
      </c>
      <c r="N367" s="2">
        <f t="shared" si="53"/>
        <v>2000</v>
      </c>
      <c r="O367" s="2" t="str">
        <f t="shared" si="59"/>
        <v/>
      </c>
      <c r="P367" s="2" t="str">
        <f t="shared" si="60"/>
        <v/>
      </c>
      <c r="Q367" s="2">
        <f t="shared" si="62"/>
        <v>452800</v>
      </c>
      <c r="R367" s="2">
        <f t="shared" si="61"/>
        <v>378</v>
      </c>
      <c r="S367" s="2"/>
      <c r="T367" s="6">
        <f t="shared" si="54"/>
        <v>473000</v>
      </c>
      <c r="U367" s="4">
        <f>SUM(O367:$O$759)+T367</f>
        <v>619400.00000000023</v>
      </c>
      <c r="V367" s="4">
        <f>SUM(O367:$O$756)</f>
        <v>146400.00000000023</v>
      </c>
      <c r="W367" s="4">
        <f>SUM(R367:$S$759)</f>
        <v>62694</v>
      </c>
    </row>
    <row r="368" spans="1:23" x14ac:dyDescent="0.15">
      <c r="A368">
        <v>2</v>
      </c>
      <c r="B368" s="1">
        <v>42256</v>
      </c>
      <c r="C368">
        <v>235</v>
      </c>
      <c r="D368">
        <v>244.8</v>
      </c>
      <c r="E368">
        <v>232.1</v>
      </c>
      <c r="F368">
        <v>244.8</v>
      </c>
      <c r="G368">
        <v>297652000</v>
      </c>
      <c r="H368" s="2">
        <f t="shared" si="55"/>
        <v>72865209600</v>
      </c>
      <c r="I368">
        <f t="shared" si="56"/>
        <v>18.400000000000006</v>
      </c>
      <c r="J368" t="str">
        <f t="shared" si="57"/>
        <v>高値超、安値超</v>
      </c>
      <c r="K368" t="str">
        <f t="shared" si="58"/>
        <v/>
      </c>
      <c r="N368" s="2">
        <f t="shared" si="53"/>
        <v>2000</v>
      </c>
      <c r="O368" s="2" t="str">
        <f t="shared" si="59"/>
        <v/>
      </c>
      <c r="P368" s="2">
        <f t="shared" si="60"/>
        <v>452800</v>
      </c>
      <c r="Q368" s="2" t="str">
        <f t="shared" si="62"/>
        <v/>
      </c>
      <c r="R368" s="2" t="str">
        <f t="shared" si="61"/>
        <v/>
      </c>
      <c r="S368" s="2"/>
      <c r="T368" s="6">
        <f t="shared" si="54"/>
        <v>489600</v>
      </c>
      <c r="U368" s="4">
        <f>SUM(O368:$O$759)+T368</f>
        <v>636000.00000000023</v>
      </c>
      <c r="V368" s="4">
        <f>SUM(O368:$O$756)</f>
        <v>146400.00000000023</v>
      </c>
      <c r="W368" s="4">
        <f>SUM(R368:$S$759)</f>
        <v>62316</v>
      </c>
    </row>
    <row r="369" spans="1:23" x14ac:dyDescent="0.15">
      <c r="A369">
        <v>2</v>
      </c>
      <c r="B369" s="1">
        <v>42255</v>
      </c>
      <c r="C369">
        <v>229.7</v>
      </c>
      <c r="D369">
        <v>230.4</v>
      </c>
      <c r="E369">
        <v>226.1</v>
      </c>
      <c r="F369">
        <v>226.4</v>
      </c>
      <c r="G369">
        <v>184014400</v>
      </c>
      <c r="H369" s="2">
        <f t="shared" si="55"/>
        <v>41660860160</v>
      </c>
      <c r="I369">
        <f t="shared" si="56"/>
        <v>-4.1999999999999886</v>
      </c>
      <c r="J369" t="str">
        <f t="shared" si="57"/>
        <v/>
      </c>
      <c r="K369">
        <f t="shared" si="58"/>
        <v>4.1999999999999886</v>
      </c>
      <c r="N369" s="2">
        <f t="shared" si="53"/>
        <v>2000</v>
      </c>
      <c r="O369" s="2">
        <f t="shared" si="59"/>
        <v>8399.9999999999782</v>
      </c>
      <c r="P369" s="2">
        <f t="shared" si="60"/>
        <v>461200</v>
      </c>
      <c r="Q369" s="2">
        <f t="shared" si="62"/>
        <v>461200</v>
      </c>
      <c r="R369" s="2">
        <f t="shared" si="61"/>
        <v>378</v>
      </c>
      <c r="S369" s="2"/>
      <c r="T369" s="6">
        <f t="shared" si="54"/>
        <v>452800</v>
      </c>
      <c r="U369" s="4">
        <f>SUM(O369:$O$759)+T369</f>
        <v>599200.00000000023</v>
      </c>
      <c r="V369" s="4">
        <f>SUM(O369:$O$756)</f>
        <v>146400.00000000023</v>
      </c>
      <c r="W369" s="4">
        <f>SUM(R369:$S$759)</f>
        <v>62316</v>
      </c>
    </row>
    <row r="370" spans="1:23" x14ac:dyDescent="0.15">
      <c r="A370">
        <v>2</v>
      </c>
      <c r="B370" s="1">
        <v>42254</v>
      </c>
      <c r="C370">
        <v>230.3</v>
      </c>
      <c r="D370">
        <v>231.9</v>
      </c>
      <c r="E370">
        <v>225.2</v>
      </c>
      <c r="F370">
        <v>230.6</v>
      </c>
      <c r="G370">
        <v>284177300</v>
      </c>
      <c r="H370" s="2">
        <f t="shared" si="55"/>
        <v>65531285380</v>
      </c>
      <c r="I370">
        <f t="shared" si="56"/>
        <v>-3</v>
      </c>
      <c r="J370" t="str">
        <f t="shared" si="57"/>
        <v>高値割、安値割</v>
      </c>
      <c r="K370">
        <f t="shared" si="58"/>
        <v>3</v>
      </c>
      <c r="N370" s="2">
        <f t="shared" si="53"/>
        <v>2000</v>
      </c>
      <c r="O370" s="2">
        <f t="shared" si="59"/>
        <v>6000</v>
      </c>
      <c r="P370" s="2" t="str">
        <f t="shared" si="60"/>
        <v/>
      </c>
      <c r="Q370" s="2">
        <f t="shared" si="62"/>
        <v>476400</v>
      </c>
      <c r="R370" s="2">
        <f t="shared" si="61"/>
        <v>378</v>
      </c>
      <c r="S370" s="2"/>
      <c r="T370" s="6">
        <f t="shared" si="54"/>
        <v>461200</v>
      </c>
      <c r="U370" s="4">
        <f>SUM(O370:$O$759)+T370</f>
        <v>599200.00000000023</v>
      </c>
      <c r="V370" s="4">
        <f>SUM(O370:$O$756)</f>
        <v>138000.00000000029</v>
      </c>
      <c r="W370" s="4">
        <f>SUM(R370:$S$759)</f>
        <v>61938</v>
      </c>
    </row>
    <row r="371" spans="1:23" x14ac:dyDescent="0.15">
      <c r="A371">
        <v>2</v>
      </c>
      <c r="B371" s="1">
        <v>42251</v>
      </c>
      <c r="C371">
        <v>238.8</v>
      </c>
      <c r="D371">
        <v>238.9</v>
      </c>
      <c r="E371">
        <v>230.6</v>
      </c>
      <c r="F371">
        <v>233.6</v>
      </c>
      <c r="G371">
        <v>237145400</v>
      </c>
      <c r="H371" s="2">
        <f t="shared" si="55"/>
        <v>55397165440</v>
      </c>
      <c r="I371">
        <f t="shared" si="56"/>
        <v>-4.5999999999999943</v>
      </c>
      <c r="J371" t="str">
        <f t="shared" si="57"/>
        <v>高値割、安値割</v>
      </c>
      <c r="K371" t="str">
        <f t="shared" si="58"/>
        <v/>
      </c>
      <c r="N371" s="2">
        <f t="shared" si="53"/>
        <v>2000</v>
      </c>
      <c r="O371" s="2" t="str">
        <f t="shared" si="59"/>
        <v/>
      </c>
      <c r="P371" s="2">
        <f t="shared" si="60"/>
        <v>476400</v>
      </c>
      <c r="Q371" s="2" t="str">
        <f t="shared" si="62"/>
        <v/>
      </c>
      <c r="R371" s="2" t="str">
        <f t="shared" si="61"/>
        <v/>
      </c>
      <c r="S371" s="2"/>
      <c r="T371" s="6">
        <f t="shared" si="54"/>
        <v>467200</v>
      </c>
      <c r="U371" s="4">
        <f>SUM(O371:$O$759)+T371</f>
        <v>599200.00000000023</v>
      </c>
      <c r="V371" s="4">
        <f>SUM(O371:$O$756)</f>
        <v>132000.00000000023</v>
      </c>
      <c r="W371" s="4">
        <f>SUM(R371:$S$759)</f>
        <v>61560</v>
      </c>
    </row>
    <row r="372" spans="1:23" x14ac:dyDescent="0.15">
      <c r="A372">
        <v>2</v>
      </c>
      <c r="B372" s="1">
        <v>42250</v>
      </c>
      <c r="C372">
        <v>243.6</v>
      </c>
      <c r="D372">
        <v>244.5</v>
      </c>
      <c r="E372">
        <v>237.7</v>
      </c>
      <c r="F372">
        <v>238.2</v>
      </c>
      <c r="G372">
        <v>186812900</v>
      </c>
      <c r="H372" s="2">
        <f t="shared" si="55"/>
        <v>44498832780</v>
      </c>
      <c r="I372">
        <f t="shared" si="56"/>
        <v>-3.1000000000000227</v>
      </c>
      <c r="J372" t="str">
        <f t="shared" si="57"/>
        <v/>
      </c>
      <c r="K372">
        <f t="shared" si="58"/>
        <v>3.1000000000000227</v>
      </c>
      <c r="N372" s="2">
        <f t="shared" si="53"/>
        <v>2000</v>
      </c>
      <c r="O372" s="2">
        <f t="shared" si="59"/>
        <v>6200.0000000000455</v>
      </c>
      <c r="P372" s="2">
        <f t="shared" si="60"/>
        <v>482600</v>
      </c>
      <c r="Q372" s="2" t="str">
        <f t="shared" si="62"/>
        <v/>
      </c>
      <c r="R372" s="2" t="str">
        <f t="shared" si="61"/>
        <v/>
      </c>
      <c r="S372" s="2"/>
      <c r="T372" s="6">
        <f t="shared" si="54"/>
        <v>476400</v>
      </c>
      <c r="U372" s="4">
        <f>SUM(O372:$O$759)+T372</f>
        <v>608400.00000000023</v>
      </c>
      <c r="V372" s="4">
        <f>SUM(O372:$O$756)</f>
        <v>132000.00000000023</v>
      </c>
      <c r="W372" s="4">
        <f>SUM(R372:$S$759)</f>
        <v>61560</v>
      </c>
    </row>
    <row r="373" spans="1:23" x14ac:dyDescent="0.15">
      <c r="A373">
        <v>2</v>
      </c>
      <c r="B373" s="1">
        <v>42249</v>
      </c>
      <c r="C373">
        <v>234.9</v>
      </c>
      <c r="D373">
        <v>245.8</v>
      </c>
      <c r="E373">
        <v>232.9</v>
      </c>
      <c r="F373">
        <v>241.3</v>
      </c>
      <c r="G373">
        <v>323346500</v>
      </c>
      <c r="H373" s="2">
        <f t="shared" si="55"/>
        <v>78023510450</v>
      </c>
      <c r="I373">
        <f t="shared" si="56"/>
        <v>1.3000000000000114</v>
      </c>
      <c r="J373" t="str">
        <f t="shared" si="57"/>
        <v>高値割、安値割</v>
      </c>
      <c r="K373">
        <f t="shared" si="58"/>
        <v>-1.3000000000000114</v>
      </c>
      <c r="N373" s="2">
        <f t="shared" si="53"/>
        <v>2000</v>
      </c>
      <c r="O373" s="2">
        <f t="shared" si="59"/>
        <v>-2600.0000000000227</v>
      </c>
      <c r="P373" s="2">
        <f t="shared" si="60"/>
        <v>480000</v>
      </c>
      <c r="Q373" s="2">
        <f t="shared" si="62"/>
        <v>480000</v>
      </c>
      <c r="R373" s="2">
        <f t="shared" si="61"/>
        <v>378</v>
      </c>
      <c r="S373" s="2"/>
      <c r="T373" s="6">
        <f t="shared" si="54"/>
        <v>482600</v>
      </c>
      <c r="U373" s="4">
        <f>SUM(O373:$O$759)+T373</f>
        <v>608400.00000000023</v>
      </c>
      <c r="V373" s="4">
        <f>SUM(O373:$O$756)</f>
        <v>125800.00000000017</v>
      </c>
      <c r="W373" s="4">
        <f>SUM(R373:$S$759)</f>
        <v>61560</v>
      </c>
    </row>
    <row r="374" spans="1:23" x14ac:dyDescent="0.15">
      <c r="A374">
        <v>2</v>
      </c>
      <c r="B374" s="1">
        <v>42248</v>
      </c>
      <c r="C374">
        <v>247</v>
      </c>
      <c r="D374">
        <v>249.1</v>
      </c>
      <c r="E374">
        <v>240</v>
      </c>
      <c r="F374">
        <v>240</v>
      </c>
      <c r="G374">
        <v>237795300</v>
      </c>
      <c r="H374" s="2">
        <f t="shared" si="55"/>
        <v>57070872000</v>
      </c>
      <c r="I374">
        <f t="shared" si="56"/>
        <v>-8.6999999999999886</v>
      </c>
      <c r="J374" t="str">
        <f t="shared" si="57"/>
        <v>高値割、安値割</v>
      </c>
      <c r="K374">
        <f t="shared" si="58"/>
        <v>8.6999999999999886</v>
      </c>
      <c r="N374" s="2">
        <f t="shared" si="53"/>
        <v>2000</v>
      </c>
      <c r="O374" s="2">
        <f t="shared" si="59"/>
        <v>17399.999999999978</v>
      </c>
      <c r="P374" s="2" t="str">
        <f t="shared" si="60"/>
        <v/>
      </c>
      <c r="Q374" s="2" t="str">
        <f t="shared" si="62"/>
        <v/>
      </c>
      <c r="R374" s="2" t="str">
        <f t="shared" si="61"/>
        <v/>
      </c>
      <c r="S374" s="2"/>
      <c r="T374" s="6">
        <f t="shared" si="54"/>
        <v>480000</v>
      </c>
      <c r="U374" s="4">
        <f>SUM(O374:$O$759)+T374</f>
        <v>608400.00000000023</v>
      </c>
      <c r="V374" s="4">
        <f>SUM(O374:$O$756)</f>
        <v>128400.00000000023</v>
      </c>
      <c r="W374" s="4">
        <f>SUM(R374:$S$759)</f>
        <v>61182</v>
      </c>
    </row>
    <row r="375" spans="1:23" x14ac:dyDescent="0.15">
      <c r="A375">
        <v>2</v>
      </c>
      <c r="B375" s="1">
        <v>42247</v>
      </c>
      <c r="C375">
        <v>250</v>
      </c>
      <c r="D375">
        <v>250.9</v>
      </c>
      <c r="E375">
        <v>247.7</v>
      </c>
      <c r="F375">
        <v>248.7</v>
      </c>
      <c r="G375">
        <v>201259600</v>
      </c>
      <c r="H375" s="2">
        <f t="shared" si="55"/>
        <v>50053262520</v>
      </c>
      <c r="I375">
        <f t="shared" si="56"/>
        <v>-3.7000000000000171</v>
      </c>
      <c r="J375" t="str">
        <f t="shared" si="57"/>
        <v>高値割、安値割</v>
      </c>
      <c r="K375" t="str">
        <f t="shared" si="58"/>
        <v/>
      </c>
      <c r="N375" s="2">
        <f t="shared" si="53"/>
        <v>2000</v>
      </c>
      <c r="O375" s="2" t="str">
        <f t="shared" si="59"/>
        <v/>
      </c>
      <c r="P375" s="2" t="str">
        <f t="shared" si="60"/>
        <v/>
      </c>
      <c r="Q375" s="2" t="str">
        <f t="shared" si="62"/>
        <v/>
      </c>
      <c r="R375" s="2" t="str">
        <f t="shared" si="61"/>
        <v/>
      </c>
      <c r="S375" s="2"/>
      <c r="T375" s="6">
        <f t="shared" si="54"/>
        <v>497400</v>
      </c>
      <c r="U375" s="4">
        <f>SUM(O375:$O$759)+T375</f>
        <v>608400.00000000023</v>
      </c>
      <c r="V375" s="4">
        <f>SUM(O375:$O$756)</f>
        <v>111000.0000000002</v>
      </c>
      <c r="W375" s="4">
        <f>SUM(R375:$S$759)</f>
        <v>61182</v>
      </c>
    </row>
    <row r="376" spans="1:23" x14ac:dyDescent="0.15">
      <c r="A376">
        <v>2</v>
      </c>
      <c r="B376" s="1">
        <v>42244</v>
      </c>
      <c r="C376">
        <v>249.5</v>
      </c>
      <c r="D376">
        <v>253.7</v>
      </c>
      <c r="E376">
        <v>248.5</v>
      </c>
      <c r="F376">
        <v>252.4</v>
      </c>
      <c r="G376">
        <v>269141100</v>
      </c>
      <c r="H376" s="2">
        <f t="shared" si="55"/>
        <v>67931213640</v>
      </c>
      <c r="I376">
        <f t="shared" si="56"/>
        <v>10.300000000000011</v>
      </c>
      <c r="J376" t="str">
        <f t="shared" si="57"/>
        <v>高値超、安値超</v>
      </c>
      <c r="K376" t="str">
        <f t="shared" si="58"/>
        <v/>
      </c>
      <c r="N376" s="2">
        <f t="shared" si="53"/>
        <v>2000</v>
      </c>
      <c r="O376" s="2" t="str">
        <f t="shared" si="59"/>
        <v/>
      </c>
      <c r="P376" s="2" t="str">
        <f t="shared" si="60"/>
        <v/>
      </c>
      <c r="Q376" s="2">
        <f t="shared" si="62"/>
        <v>473600</v>
      </c>
      <c r="R376" s="2">
        <f t="shared" si="61"/>
        <v>378</v>
      </c>
      <c r="S376" s="2"/>
      <c r="T376" s="6">
        <f t="shared" si="54"/>
        <v>504800</v>
      </c>
      <c r="U376" s="4">
        <f>SUM(O376:$O$759)+T376</f>
        <v>615800.00000000023</v>
      </c>
      <c r="V376" s="4">
        <f>SUM(O376:$O$756)</f>
        <v>111000.0000000002</v>
      </c>
      <c r="W376" s="4">
        <f>SUM(R376:$S$759)</f>
        <v>61182</v>
      </c>
    </row>
    <row r="377" spans="1:23" x14ac:dyDescent="0.15">
      <c r="A377">
        <v>2</v>
      </c>
      <c r="B377" s="1">
        <v>42243</v>
      </c>
      <c r="C377">
        <v>244</v>
      </c>
      <c r="D377">
        <v>245.8</v>
      </c>
      <c r="E377">
        <v>240.7</v>
      </c>
      <c r="F377">
        <v>242.1</v>
      </c>
      <c r="G377">
        <v>290712900</v>
      </c>
      <c r="H377" s="2">
        <f t="shared" si="55"/>
        <v>70381593090</v>
      </c>
      <c r="I377">
        <f t="shared" si="56"/>
        <v>5.2999999999999829</v>
      </c>
      <c r="J377" t="str">
        <f t="shared" si="57"/>
        <v>高値超、安値超</v>
      </c>
      <c r="K377" t="str">
        <f t="shared" si="58"/>
        <v/>
      </c>
      <c r="N377" s="2">
        <f t="shared" si="53"/>
        <v>2000</v>
      </c>
      <c r="O377" s="2" t="str">
        <f t="shared" si="59"/>
        <v/>
      </c>
      <c r="P377" s="2">
        <f t="shared" si="60"/>
        <v>473600</v>
      </c>
      <c r="Q377" s="2" t="str">
        <f t="shared" si="62"/>
        <v/>
      </c>
      <c r="R377" s="2" t="str">
        <f t="shared" si="61"/>
        <v/>
      </c>
      <c r="S377" s="2"/>
      <c r="T377" s="6">
        <f t="shared" si="54"/>
        <v>484200</v>
      </c>
      <c r="U377" s="4">
        <f>SUM(O377:$O$759)+T377</f>
        <v>595200.00000000023</v>
      </c>
      <c r="V377" s="4">
        <f>SUM(O377:$O$756)</f>
        <v>111000.0000000002</v>
      </c>
      <c r="W377" s="4">
        <f>SUM(R377:$S$759)</f>
        <v>60804</v>
      </c>
    </row>
    <row r="378" spans="1:23" x14ac:dyDescent="0.15">
      <c r="A378">
        <v>2</v>
      </c>
      <c r="B378" s="1">
        <v>42242</v>
      </c>
      <c r="C378">
        <v>231</v>
      </c>
      <c r="D378">
        <v>237.9</v>
      </c>
      <c r="E378">
        <v>228.1</v>
      </c>
      <c r="F378">
        <v>236.8</v>
      </c>
      <c r="G378">
        <v>378742200</v>
      </c>
      <c r="H378" s="2">
        <f t="shared" si="55"/>
        <v>89686152960</v>
      </c>
      <c r="I378">
        <f t="shared" si="56"/>
        <v>8.8000000000000114</v>
      </c>
      <c r="J378" t="str">
        <f t="shared" si="57"/>
        <v/>
      </c>
      <c r="K378">
        <f t="shared" si="58"/>
        <v>-8.8000000000000114</v>
      </c>
      <c r="N378" s="2">
        <f t="shared" si="53"/>
        <v>2000</v>
      </c>
      <c r="O378" s="2">
        <f t="shared" si="59"/>
        <v>-17600.000000000022</v>
      </c>
      <c r="P378" s="2">
        <f t="shared" si="60"/>
        <v>456000</v>
      </c>
      <c r="Q378" s="2" t="str">
        <f t="shared" si="62"/>
        <v/>
      </c>
      <c r="R378" s="2" t="str">
        <f t="shared" si="61"/>
        <v/>
      </c>
      <c r="S378" s="2"/>
      <c r="T378" s="6">
        <f t="shared" si="54"/>
        <v>473600</v>
      </c>
      <c r="U378" s="4">
        <f>SUM(O378:$O$759)+T378</f>
        <v>584600.00000000023</v>
      </c>
      <c r="V378" s="4">
        <f>SUM(O378:$O$756)</f>
        <v>111000.0000000002</v>
      </c>
      <c r="W378" s="4">
        <f>SUM(R378:$S$759)</f>
        <v>60804</v>
      </c>
    </row>
    <row r="379" spans="1:23" x14ac:dyDescent="0.15">
      <c r="A379">
        <v>2</v>
      </c>
      <c r="B379" s="1">
        <v>42241</v>
      </c>
      <c r="C379">
        <v>221.1</v>
      </c>
      <c r="D379">
        <v>241</v>
      </c>
      <c r="E379">
        <v>219.8</v>
      </c>
      <c r="F379">
        <v>228</v>
      </c>
      <c r="G379">
        <v>574417700</v>
      </c>
      <c r="H379" s="2">
        <f t="shared" si="55"/>
        <v>130967235600</v>
      </c>
      <c r="I379">
        <f t="shared" si="56"/>
        <v>-1.5999999999999943</v>
      </c>
      <c r="J379" t="str">
        <f t="shared" si="57"/>
        <v>高値割、安値割</v>
      </c>
      <c r="K379">
        <f t="shared" si="58"/>
        <v>1.5999999999999943</v>
      </c>
      <c r="N379" s="2">
        <f t="shared" si="53"/>
        <v>2000</v>
      </c>
      <c r="O379" s="2">
        <f t="shared" si="59"/>
        <v>3199.9999999999886</v>
      </c>
      <c r="P379" s="2">
        <f t="shared" si="60"/>
        <v>459200</v>
      </c>
      <c r="Q379" s="2" t="str">
        <f t="shared" si="62"/>
        <v/>
      </c>
      <c r="R379" s="2" t="str">
        <f t="shared" si="61"/>
        <v/>
      </c>
      <c r="S379" s="2"/>
      <c r="T379" s="6">
        <f t="shared" si="54"/>
        <v>456000</v>
      </c>
      <c r="U379" s="4">
        <f>SUM(O379:$O$759)+T379</f>
        <v>584600.00000000023</v>
      </c>
      <c r="V379" s="4">
        <f>SUM(O379:$O$756)</f>
        <v>128600.00000000029</v>
      </c>
      <c r="W379" s="4">
        <f>SUM(R379:$S$759)</f>
        <v>60804</v>
      </c>
    </row>
    <row r="380" spans="1:23" x14ac:dyDescent="0.15">
      <c r="A380">
        <v>2</v>
      </c>
      <c r="B380" s="1">
        <v>42240</v>
      </c>
      <c r="C380">
        <v>240</v>
      </c>
      <c r="D380">
        <v>241.4</v>
      </c>
      <c r="E380">
        <v>228.1</v>
      </c>
      <c r="F380">
        <v>229.6</v>
      </c>
      <c r="G380">
        <v>428373500</v>
      </c>
      <c r="H380" s="2">
        <f t="shared" si="55"/>
        <v>98354555600</v>
      </c>
      <c r="I380">
        <f t="shared" si="56"/>
        <v>-20.400000000000006</v>
      </c>
      <c r="J380" t="str">
        <f t="shared" si="57"/>
        <v>高値割、安値割</v>
      </c>
      <c r="K380">
        <f t="shared" si="58"/>
        <v>20.400000000000006</v>
      </c>
      <c r="N380" s="2">
        <f t="shared" si="53"/>
        <v>2000</v>
      </c>
      <c r="O380" s="2">
        <f t="shared" si="59"/>
        <v>40800.000000000015</v>
      </c>
      <c r="P380" s="2">
        <f t="shared" si="60"/>
        <v>500000</v>
      </c>
      <c r="Q380" s="2">
        <f t="shared" si="62"/>
        <v>500000</v>
      </c>
      <c r="R380" s="2">
        <f t="shared" si="61"/>
        <v>648</v>
      </c>
      <c r="S380" s="2"/>
      <c r="T380" s="6">
        <f t="shared" si="54"/>
        <v>459200</v>
      </c>
      <c r="U380" s="4">
        <f>SUM(O380:$O$759)+T380</f>
        <v>584600.00000000023</v>
      </c>
      <c r="V380" s="4">
        <f>SUM(O380:$O$756)</f>
        <v>125400.00000000029</v>
      </c>
      <c r="W380" s="4">
        <f>SUM(R380:$S$759)</f>
        <v>60804</v>
      </c>
    </row>
    <row r="381" spans="1:23" x14ac:dyDescent="0.15">
      <c r="A381">
        <v>2</v>
      </c>
      <c r="B381" s="1">
        <v>42237</v>
      </c>
      <c r="C381">
        <v>251.8</v>
      </c>
      <c r="D381">
        <v>253.2</v>
      </c>
      <c r="E381">
        <v>248.8</v>
      </c>
      <c r="F381">
        <v>250</v>
      </c>
      <c r="G381">
        <v>291783700</v>
      </c>
      <c r="H381" s="2">
        <f t="shared" si="55"/>
        <v>72945925000</v>
      </c>
      <c r="I381">
        <f t="shared" si="56"/>
        <v>-8.5</v>
      </c>
      <c r="J381" t="str">
        <f t="shared" si="57"/>
        <v>高値割、安値割</v>
      </c>
      <c r="K381">
        <f t="shared" si="58"/>
        <v>8.5</v>
      </c>
      <c r="N381" s="2">
        <f t="shared" si="53"/>
        <v>2000</v>
      </c>
      <c r="O381" s="2">
        <f t="shared" si="59"/>
        <v>17000</v>
      </c>
      <c r="P381" s="2" t="str">
        <f t="shared" si="60"/>
        <v/>
      </c>
      <c r="Q381" s="2" t="str">
        <f t="shared" si="62"/>
        <v/>
      </c>
      <c r="R381" s="2" t="str">
        <f t="shared" si="61"/>
        <v/>
      </c>
      <c r="S381" s="2"/>
      <c r="T381" s="6">
        <f t="shared" si="54"/>
        <v>500000</v>
      </c>
      <c r="U381" s="4">
        <f>SUM(O381:$O$759)+T381</f>
        <v>584600.00000000023</v>
      </c>
      <c r="V381" s="4">
        <f>SUM(O381:$O$756)</f>
        <v>84600.000000000233</v>
      </c>
      <c r="W381" s="4">
        <f>SUM(R381:$S$759)</f>
        <v>60156</v>
      </c>
    </row>
    <row r="382" spans="1:23" x14ac:dyDescent="0.15">
      <c r="A382">
        <v>2</v>
      </c>
      <c r="B382" s="1">
        <v>42236</v>
      </c>
      <c r="C382">
        <v>260.39999999999998</v>
      </c>
      <c r="D382">
        <v>261.8</v>
      </c>
      <c r="E382">
        <v>256.7</v>
      </c>
      <c r="F382">
        <v>258.5</v>
      </c>
      <c r="G382">
        <v>198166900</v>
      </c>
      <c r="H382" s="2">
        <f t="shared" si="55"/>
        <v>51226143650</v>
      </c>
      <c r="I382">
        <f t="shared" si="56"/>
        <v>-3.8000000000000114</v>
      </c>
      <c r="J382" t="str">
        <f t="shared" si="57"/>
        <v>高値割、安値割</v>
      </c>
      <c r="K382" t="str">
        <f t="shared" si="58"/>
        <v/>
      </c>
      <c r="N382" s="2">
        <f t="shared" si="53"/>
        <v>2000</v>
      </c>
      <c r="O382" s="2" t="str">
        <f t="shared" si="59"/>
        <v/>
      </c>
      <c r="P382" s="2" t="str">
        <f t="shared" si="60"/>
        <v/>
      </c>
      <c r="Q382" s="2" t="str">
        <f t="shared" si="62"/>
        <v/>
      </c>
      <c r="R382" s="2" t="str">
        <f t="shared" si="61"/>
        <v/>
      </c>
      <c r="S382" s="2"/>
      <c r="T382" s="6">
        <f t="shared" si="54"/>
        <v>517000</v>
      </c>
      <c r="U382" s="4">
        <f>SUM(O382:$O$759)+T382</f>
        <v>584600.00000000023</v>
      </c>
      <c r="V382" s="4">
        <f>SUM(O382:$O$756)</f>
        <v>67600.000000000233</v>
      </c>
      <c r="W382" s="4">
        <f>SUM(R382:$S$759)</f>
        <v>60156</v>
      </c>
    </row>
    <row r="383" spans="1:23" x14ac:dyDescent="0.15">
      <c r="A383">
        <v>2</v>
      </c>
      <c r="B383" s="1">
        <v>42235</v>
      </c>
      <c r="C383">
        <v>263.3</v>
      </c>
      <c r="D383">
        <v>266.8</v>
      </c>
      <c r="E383">
        <v>262.2</v>
      </c>
      <c r="F383">
        <v>262.3</v>
      </c>
      <c r="G383">
        <v>212566200</v>
      </c>
      <c r="H383" s="2">
        <f t="shared" si="55"/>
        <v>55756114260</v>
      </c>
      <c r="I383">
        <f t="shared" si="56"/>
        <v>-0.30000000000001137</v>
      </c>
      <c r="J383" t="str">
        <f t="shared" si="57"/>
        <v>高値超、安値超</v>
      </c>
      <c r="K383" t="str">
        <f t="shared" si="58"/>
        <v/>
      </c>
      <c r="N383" s="2">
        <f t="shared" si="53"/>
        <v>2000</v>
      </c>
      <c r="O383" s="2" t="str">
        <f t="shared" si="59"/>
        <v/>
      </c>
      <c r="P383" s="2" t="str">
        <f t="shared" si="60"/>
        <v/>
      </c>
      <c r="Q383" s="2">
        <f t="shared" si="62"/>
        <v>517000</v>
      </c>
      <c r="R383" s="2">
        <f t="shared" si="61"/>
        <v>648</v>
      </c>
      <c r="S383" s="2"/>
      <c r="T383" s="6">
        <f t="shared" si="54"/>
        <v>524600</v>
      </c>
      <c r="U383" s="4">
        <f>SUM(O383:$O$759)+T383</f>
        <v>592200.00000000023</v>
      </c>
      <c r="V383" s="4">
        <f>SUM(O383:$O$756)</f>
        <v>67600.000000000233</v>
      </c>
      <c r="W383" s="4">
        <f>SUM(R383:$S$759)</f>
        <v>60156</v>
      </c>
    </row>
    <row r="384" spans="1:23" x14ac:dyDescent="0.15">
      <c r="A384">
        <v>2</v>
      </c>
      <c r="B384" s="1">
        <v>42234</v>
      </c>
      <c r="C384">
        <v>259.3</v>
      </c>
      <c r="D384">
        <v>263.3</v>
      </c>
      <c r="E384">
        <v>258.7</v>
      </c>
      <c r="F384">
        <v>262.60000000000002</v>
      </c>
      <c r="G384">
        <v>153782100</v>
      </c>
      <c r="H384" s="2">
        <f t="shared" si="55"/>
        <v>40383179460</v>
      </c>
      <c r="I384">
        <f t="shared" si="56"/>
        <v>4.1000000000000227</v>
      </c>
      <c r="J384" t="str">
        <f t="shared" si="57"/>
        <v>高値超、安値超</v>
      </c>
      <c r="K384" t="str">
        <f t="shared" si="58"/>
        <v/>
      </c>
      <c r="N384" s="2">
        <f t="shared" si="53"/>
        <v>2000</v>
      </c>
      <c r="O384" s="2" t="str">
        <f t="shared" si="59"/>
        <v/>
      </c>
      <c r="P384" s="2">
        <f t="shared" si="60"/>
        <v>517000</v>
      </c>
      <c r="Q384" s="2" t="str">
        <f t="shared" si="62"/>
        <v/>
      </c>
      <c r="R384" s="2" t="str">
        <f t="shared" si="61"/>
        <v/>
      </c>
      <c r="S384" s="2"/>
      <c r="T384" s="6">
        <f t="shared" si="54"/>
        <v>525200</v>
      </c>
      <c r="U384" s="4">
        <f>SUM(O384:$O$759)+T384</f>
        <v>592800.00000000023</v>
      </c>
      <c r="V384" s="4">
        <f>SUM(O384:$O$756)</f>
        <v>67600.000000000233</v>
      </c>
      <c r="W384" s="4">
        <f>SUM(R384:$S$759)</f>
        <v>59508</v>
      </c>
    </row>
    <row r="385" spans="1:23" x14ac:dyDescent="0.15">
      <c r="A385">
        <v>2</v>
      </c>
      <c r="B385" s="1">
        <v>42233</v>
      </c>
      <c r="C385">
        <v>258.3</v>
      </c>
      <c r="D385">
        <v>263.2</v>
      </c>
      <c r="E385">
        <v>256.7</v>
      </c>
      <c r="F385">
        <v>258.5</v>
      </c>
      <c r="G385">
        <v>151438900</v>
      </c>
      <c r="H385" s="2">
        <f t="shared" si="55"/>
        <v>39146955650</v>
      </c>
      <c r="I385">
        <f t="shared" si="56"/>
        <v>1.5</v>
      </c>
      <c r="J385" t="str">
        <f t="shared" si="57"/>
        <v>高値超、安値超</v>
      </c>
      <c r="K385">
        <f t="shared" si="58"/>
        <v>-1.5</v>
      </c>
      <c r="N385" s="2">
        <f t="shared" si="53"/>
        <v>2000</v>
      </c>
      <c r="O385" s="2">
        <f t="shared" si="59"/>
        <v>-3000</v>
      </c>
      <c r="P385" s="2">
        <f t="shared" si="60"/>
        <v>514000</v>
      </c>
      <c r="Q385" s="2" t="str">
        <f t="shared" si="62"/>
        <v/>
      </c>
      <c r="R385" s="2" t="str">
        <f t="shared" si="61"/>
        <v/>
      </c>
      <c r="S385" s="2"/>
      <c r="T385" s="6">
        <f t="shared" si="54"/>
        <v>517000</v>
      </c>
      <c r="U385" s="4">
        <f>SUM(O385:$O$759)+T385</f>
        <v>584600.00000000023</v>
      </c>
      <c r="V385" s="4">
        <f>SUM(O385:$O$756)</f>
        <v>67600.000000000233</v>
      </c>
      <c r="W385" s="4">
        <f>SUM(R385:$S$759)</f>
        <v>59508</v>
      </c>
    </row>
    <row r="386" spans="1:23" x14ac:dyDescent="0.15">
      <c r="A386">
        <v>2</v>
      </c>
      <c r="B386" s="1">
        <v>42230</v>
      </c>
      <c r="C386">
        <v>259.5</v>
      </c>
      <c r="D386">
        <v>259.8</v>
      </c>
      <c r="E386">
        <v>256.3</v>
      </c>
      <c r="F386">
        <v>257</v>
      </c>
      <c r="G386">
        <v>175992800</v>
      </c>
      <c r="H386" s="2">
        <f t="shared" si="55"/>
        <v>45230149600</v>
      </c>
      <c r="I386">
        <f t="shared" si="56"/>
        <v>-3.1000000000000227</v>
      </c>
      <c r="J386" t="str">
        <f t="shared" si="57"/>
        <v>高値割、安値割</v>
      </c>
      <c r="K386">
        <f t="shared" si="58"/>
        <v>3.1000000000000227</v>
      </c>
      <c r="N386" s="2">
        <f t="shared" si="53"/>
        <v>2000</v>
      </c>
      <c r="O386" s="2">
        <f t="shared" si="59"/>
        <v>6200.0000000000455</v>
      </c>
      <c r="P386" s="2">
        <f t="shared" si="60"/>
        <v>520200.00000000006</v>
      </c>
      <c r="Q386" s="2">
        <f t="shared" si="62"/>
        <v>520200.00000000006</v>
      </c>
      <c r="R386" s="2">
        <f t="shared" si="61"/>
        <v>648</v>
      </c>
      <c r="S386" s="2"/>
      <c r="T386" s="6">
        <f t="shared" si="54"/>
        <v>514000</v>
      </c>
      <c r="U386" s="4">
        <f>SUM(O386:$O$759)+T386</f>
        <v>584600.00000000023</v>
      </c>
      <c r="V386" s="4">
        <f>SUM(O386:$O$756)</f>
        <v>70600.000000000247</v>
      </c>
      <c r="W386" s="4">
        <f>SUM(R386:$S$759)</f>
        <v>59508</v>
      </c>
    </row>
    <row r="387" spans="1:23" x14ac:dyDescent="0.15">
      <c r="A387">
        <v>2</v>
      </c>
      <c r="B387" s="1">
        <v>42229</v>
      </c>
      <c r="C387">
        <v>260.2</v>
      </c>
      <c r="D387">
        <v>261.7</v>
      </c>
      <c r="E387">
        <v>259.10000000000002</v>
      </c>
      <c r="F387">
        <v>260.10000000000002</v>
      </c>
      <c r="G387">
        <v>199637700</v>
      </c>
      <c r="H387" s="2">
        <f t="shared" si="55"/>
        <v>51925765770.000008</v>
      </c>
      <c r="I387">
        <f t="shared" si="56"/>
        <v>-2.2999999999999545</v>
      </c>
      <c r="J387" t="str">
        <f t="shared" si="57"/>
        <v>高値割、安値割</v>
      </c>
      <c r="K387">
        <f t="shared" si="58"/>
        <v>2.2999999999999545</v>
      </c>
      <c r="N387" s="2">
        <f t="shared" si="53"/>
        <v>2000</v>
      </c>
      <c r="O387" s="2">
        <f t="shared" si="59"/>
        <v>4599.9999999999091</v>
      </c>
      <c r="P387" s="2" t="str">
        <f t="shared" si="60"/>
        <v/>
      </c>
      <c r="Q387" s="2" t="str">
        <f t="shared" si="62"/>
        <v/>
      </c>
      <c r="R387" s="2" t="str">
        <f t="shared" si="61"/>
        <v/>
      </c>
      <c r="S387" s="2"/>
      <c r="T387" s="6">
        <f t="shared" si="54"/>
        <v>520200.00000000006</v>
      </c>
      <c r="U387" s="4">
        <f>SUM(O387:$O$759)+T387</f>
        <v>584600.00000000023</v>
      </c>
      <c r="V387" s="4">
        <f>SUM(O387:$O$756)</f>
        <v>64400.000000000204</v>
      </c>
      <c r="W387" s="4">
        <f>SUM(R387:$S$759)</f>
        <v>58860</v>
      </c>
    </row>
    <row r="388" spans="1:23" x14ac:dyDescent="0.15">
      <c r="A388">
        <v>2</v>
      </c>
      <c r="B388" s="1">
        <v>42228</v>
      </c>
      <c r="C388">
        <v>267.39999999999998</v>
      </c>
      <c r="D388">
        <v>268.39999999999998</v>
      </c>
      <c r="E388">
        <v>260</v>
      </c>
      <c r="F388">
        <v>262.39999999999998</v>
      </c>
      <c r="G388">
        <v>229809800</v>
      </c>
      <c r="H388" s="2">
        <f t="shared" si="55"/>
        <v>60302091519.999992</v>
      </c>
      <c r="I388">
        <f t="shared" si="56"/>
        <v>-5</v>
      </c>
      <c r="J388" t="str">
        <f t="shared" si="57"/>
        <v>高値割、安値割</v>
      </c>
      <c r="K388" t="str">
        <f t="shared" si="58"/>
        <v/>
      </c>
      <c r="N388" s="2">
        <f t="shared" si="53"/>
        <v>2000</v>
      </c>
      <c r="O388" s="2" t="str">
        <f t="shared" si="59"/>
        <v/>
      </c>
      <c r="P388" s="2" t="str">
        <f t="shared" si="60"/>
        <v/>
      </c>
      <c r="Q388" s="2">
        <f t="shared" si="62"/>
        <v>534600</v>
      </c>
      <c r="R388" s="2">
        <f t="shared" si="61"/>
        <v>648</v>
      </c>
      <c r="S388" s="2"/>
      <c r="T388" s="6">
        <f t="shared" si="54"/>
        <v>524800</v>
      </c>
      <c r="U388" s="4">
        <f>SUM(O388:$O$759)+T388</f>
        <v>584600.00000000023</v>
      </c>
      <c r="V388" s="4">
        <f>SUM(O388:$O$756)</f>
        <v>59800.000000000291</v>
      </c>
      <c r="W388" s="4">
        <f>SUM(R388:$S$759)</f>
        <v>58860</v>
      </c>
    </row>
    <row r="389" spans="1:23" x14ac:dyDescent="0.15">
      <c r="A389">
        <v>2</v>
      </c>
      <c r="B389" s="1">
        <v>42227</v>
      </c>
      <c r="C389">
        <v>269.39999999999998</v>
      </c>
      <c r="D389">
        <v>270.60000000000002</v>
      </c>
      <c r="E389">
        <v>265.60000000000002</v>
      </c>
      <c r="F389">
        <v>267.39999999999998</v>
      </c>
      <c r="G389">
        <v>185570800</v>
      </c>
      <c r="H389" s="2">
        <f t="shared" si="55"/>
        <v>49621631919.999992</v>
      </c>
      <c r="I389">
        <f t="shared" si="56"/>
        <v>9.9999999999965894E-2</v>
      </c>
      <c r="J389" t="str">
        <f t="shared" si="57"/>
        <v>高値超、安値超</v>
      </c>
      <c r="K389" t="str">
        <f t="shared" si="58"/>
        <v/>
      </c>
      <c r="N389" s="2">
        <f t="shared" si="53"/>
        <v>2000</v>
      </c>
      <c r="O389" s="2" t="str">
        <f t="shared" si="59"/>
        <v/>
      </c>
      <c r="P389" s="2">
        <f t="shared" si="60"/>
        <v>534600</v>
      </c>
      <c r="Q389" s="2">
        <f t="shared" si="62"/>
        <v>534600</v>
      </c>
      <c r="R389" s="2">
        <f t="shared" si="61"/>
        <v>648</v>
      </c>
      <c r="S389" s="2"/>
      <c r="T389" s="6">
        <f t="shared" si="54"/>
        <v>534800</v>
      </c>
      <c r="U389" s="4">
        <f>SUM(O389:$O$759)+T389</f>
        <v>594600.00000000023</v>
      </c>
      <c r="V389" s="4">
        <f>SUM(O389:$O$756)</f>
        <v>59800.000000000291</v>
      </c>
      <c r="W389" s="4">
        <f>SUM(R389:$S$759)</f>
        <v>58212</v>
      </c>
    </row>
    <row r="390" spans="1:23" x14ac:dyDescent="0.15">
      <c r="A390">
        <v>2</v>
      </c>
      <c r="B390" s="1">
        <v>42226</v>
      </c>
      <c r="C390">
        <v>266</v>
      </c>
      <c r="D390">
        <v>267.3</v>
      </c>
      <c r="E390">
        <v>264.5</v>
      </c>
      <c r="F390">
        <v>267.3</v>
      </c>
      <c r="G390">
        <v>109038200</v>
      </c>
      <c r="H390" s="2">
        <f t="shared" si="55"/>
        <v>29145910860</v>
      </c>
      <c r="I390">
        <f t="shared" si="56"/>
        <v>-0.5</v>
      </c>
      <c r="J390" t="str">
        <f t="shared" si="57"/>
        <v/>
      </c>
      <c r="K390">
        <f t="shared" si="58"/>
        <v>0.5</v>
      </c>
      <c r="N390" s="2">
        <f t="shared" si="53"/>
        <v>2000</v>
      </c>
      <c r="O390" s="2">
        <f t="shared" si="59"/>
        <v>1000</v>
      </c>
      <c r="P390" s="2" t="str">
        <f t="shared" si="60"/>
        <v/>
      </c>
      <c r="Q390" s="2">
        <f t="shared" si="62"/>
        <v>528400</v>
      </c>
      <c r="R390" s="2">
        <f t="shared" si="61"/>
        <v>648</v>
      </c>
      <c r="S390" s="2"/>
      <c r="T390" s="6">
        <f t="shared" si="54"/>
        <v>534600</v>
      </c>
      <c r="U390" s="4">
        <f>SUM(O390:$O$759)+T390</f>
        <v>594400.00000000023</v>
      </c>
      <c r="V390" s="4">
        <f>SUM(O390:$O$756)</f>
        <v>59800.000000000291</v>
      </c>
      <c r="W390" s="4">
        <f>SUM(R390:$S$759)</f>
        <v>57564</v>
      </c>
    </row>
    <row r="391" spans="1:23" x14ac:dyDescent="0.15">
      <c r="A391">
        <v>2</v>
      </c>
      <c r="B391" s="1">
        <v>42223</v>
      </c>
      <c r="C391">
        <v>264</v>
      </c>
      <c r="D391">
        <v>268.3</v>
      </c>
      <c r="E391">
        <v>263.39999999999998</v>
      </c>
      <c r="F391">
        <v>267.8</v>
      </c>
      <c r="G391">
        <v>138626300</v>
      </c>
      <c r="H391" s="2">
        <f t="shared" si="55"/>
        <v>37124123140</v>
      </c>
      <c r="I391">
        <f t="shared" si="56"/>
        <v>3.6000000000000227</v>
      </c>
      <c r="J391" t="str">
        <f t="shared" si="57"/>
        <v>高値割、安値割</v>
      </c>
      <c r="K391" t="str">
        <f t="shared" si="58"/>
        <v/>
      </c>
      <c r="N391" s="2">
        <f t="shared" si="53"/>
        <v>2000</v>
      </c>
      <c r="O391" s="2" t="str">
        <f t="shared" si="59"/>
        <v/>
      </c>
      <c r="P391" s="2">
        <f t="shared" si="60"/>
        <v>528400</v>
      </c>
      <c r="Q391" s="2" t="str">
        <f t="shared" si="62"/>
        <v/>
      </c>
      <c r="R391" s="2" t="str">
        <f t="shared" si="61"/>
        <v/>
      </c>
      <c r="S391" s="2"/>
      <c r="T391" s="6">
        <f t="shared" si="54"/>
        <v>535600</v>
      </c>
      <c r="U391" s="4">
        <f>SUM(O391:$O$759)+T391</f>
        <v>594400.00000000035</v>
      </c>
      <c r="V391" s="4">
        <f>SUM(O391:$O$756)</f>
        <v>58800.000000000306</v>
      </c>
      <c r="W391" s="4">
        <f>SUM(R391:$S$759)</f>
        <v>56916</v>
      </c>
    </row>
    <row r="392" spans="1:23" x14ac:dyDescent="0.15">
      <c r="A392">
        <v>2</v>
      </c>
      <c r="B392" s="1">
        <v>42222</v>
      </c>
      <c r="C392">
        <v>264.5</v>
      </c>
      <c r="D392">
        <v>269.39999999999998</v>
      </c>
      <c r="E392">
        <v>264.2</v>
      </c>
      <c r="F392">
        <v>264.2</v>
      </c>
      <c r="G392">
        <v>199154300</v>
      </c>
      <c r="H392" s="2">
        <f t="shared" si="55"/>
        <v>52616566060</v>
      </c>
      <c r="I392">
        <f t="shared" si="56"/>
        <v>1.8000000000000114</v>
      </c>
      <c r="J392" t="str">
        <f t="shared" si="57"/>
        <v>高値超、安値超</v>
      </c>
      <c r="K392">
        <f t="shared" si="58"/>
        <v>-1.8000000000000114</v>
      </c>
      <c r="N392" s="2">
        <f t="shared" si="53"/>
        <v>2000</v>
      </c>
      <c r="O392" s="2">
        <f t="shared" si="59"/>
        <v>-3600.0000000000227</v>
      </c>
      <c r="P392" s="2">
        <f t="shared" si="60"/>
        <v>524800</v>
      </c>
      <c r="Q392" s="2">
        <f t="shared" si="62"/>
        <v>524800</v>
      </c>
      <c r="R392" s="2">
        <f t="shared" si="61"/>
        <v>648</v>
      </c>
      <c r="S392" s="2"/>
      <c r="T392" s="6">
        <f t="shared" si="54"/>
        <v>528400</v>
      </c>
      <c r="U392" s="4">
        <f>SUM(O392:$O$759)+T392</f>
        <v>587200.00000000035</v>
      </c>
      <c r="V392" s="4">
        <f>SUM(O392:$O$756)</f>
        <v>58800.000000000306</v>
      </c>
      <c r="W392" s="4">
        <f>SUM(R392:$S$759)</f>
        <v>56916</v>
      </c>
    </row>
    <row r="393" spans="1:23" x14ac:dyDescent="0.15">
      <c r="A393">
        <v>2</v>
      </c>
      <c r="B393" s="1">
        <v>42221</v>
      </c>
      <c r="C393">
        <v>261.5</v>
      </c>
      <c r="D393">
        <v>265.10000000000002</v>
      </c>
      <c r="E393">
        <v>258</v>
      </c>
      <c r="F393">
        <v>262.39999999999998</v>
      </c>
      <c r="G393">
        <v>153032500</v>
      </c>
      <c r="H393" s="2">
        <f t="shared" si="55"/>
        <v>40155728000</v>
      </c>
      <c r="I393">
        <f t="shared" si="56"/>
        <v>0.39999999999997726</v>
      </c>
      <c r="J393" t="str">
        <f t="shared" si="57"/>
        <v>高値割、安値割</v>
      </c>
      <c r="K393">
        <f t="shared" si="58"/>
        <v>-0.39999999999997726</v>
      </c>
      <c r="N393" s="2">
        <f t="shared" si="53"/>
        <v>2000</v>
      </c>
      <c r="O393" s="2">
        <f t="shared" si="59"/>
        <v>-799.99999999995453</v>
      </c>
      <c r="P393" s="2" t="str">
        <f t="shared" si="60"/>
        <v/>
      </c>
      <c r="Q393" s="2" t="str">
        <f t="shared" si="62"/>
        <v/>
      </c>
      <c r="R393" s="2" t="str">
        <f t="shared" si="61"/>
        <v/>
      </c>
      <c r="S393" s="2"/>
      <c r="T393" s="6">
        <f t="shared" si="54"/>
        <v>524800</v>
      </c>
      <c r="U393" s="4">
        <f>SUM(O393:$O$759)+T393</f>
        <v>587200.00000000035</v>
      </c>
      <c r="V393" s="4">
        <f>SUM(O393:$O$756)</f>
        <v>62400.00000000032</v>
      </c>
      <c r="W393" s="4">
        <f>SUM(R393:$S$759)</f>
        <v>56268</v>
      </c>
    </row>
    <row r="394" spans="1:23" x14ac:dyDescent="0.15">
      <c r="A394">
        <v>2</v>
      </c>
      <c r="B394" s="1">
        <v>42220</v>
      </c>
      <c r="C394">
        <v>262.39999999999998</v>
      </c>
      <c r="D394">
        <v>265.39999999999998</v>
      </c>
      <c r="E394">
        <v>261</v>
      </c>
      <c r="F394">
        <v>262</v>
      </c>
      <c r="G394">
        <v>137869000</v>
      </c>
      <c r="H394" s="2">
        <f t="shared" si="55"/>
        <v>36121678000</v>
      </c>
      <c r="I394">
        <f t="shared" si="56"/>
        <v>-1.5</v>
      </c>
      <c r="J394" t="str">
        <f t="shared" si="57"/>
        <v>高値割、安値割</v>
      </c>
      <c r="K394" t="str">
        <f t="shared" si="58"/>
        <v/>
      </c>
      <c r="N394" s="2">
        <f t="shared" si="53"/>
        <v>2000</v>
      </c>
      <c r="O394" s="2" t="str">
        <f t="shared" si="59"/>
        <v/>
      </c>
      <c r="P394" s="2" t="str">
        <f t="shared" si="60"/>
        <v/>
      </c>
      <c r="Q394" s="2" t="str">
        <f t="shared" si="62"/>
        <v/>
      </c>
      <c r="R394" s="2" t="str">
        <f t="shared" si="61"/>
        <v/>
      </c>
      <c r="S394" s="2"/>
      <c r="T394" s="6">
        <f t="shared" si="54"/>
        <v>524000</v>
      </c>
      <c r="U394" s="4">
        <f>SUM(O394:$O$759)+T394</f>
        <v>587200.00000000023</v>
      </c>
      <c r="V394" s="4">
        <f>SUM(O394:$O$756)</f>
        <v>63200.000000000262</v>
      </c>
      <c r="W394" s="4">
        <f>SUM(R394:$S$759)</f>
        <v>56268</v>
      </c>
    </row>
    <row r="395" spans="1:23" x14ac:dyDescent="0.15">
      <c r="A395">
        <v>2</v>
      </c>
      <c r="B395" s="1">
        <v>42219</v>
      </c>
      <c r="C395">
        <v>270</v>
      </c>
      <c r="D395">
        <v>270</v>
      </c>
      <c r="E395">
        <v>261.7</v>
      </c>
      <c r="F395">
        <v>263.5</v>
      </c>
      <c r="G395">
        <v>175473400</v>
      </c>
      <c r="H395" s="2">
        <f t="shared" si="55"/>
        <v>46237240900</v>
      </c>
      <c r="I395">
        <f t="shared" si="56"/>
        <v>-4.3999999999999773</v>
      </c>
      <c r="J395" t="str">
        <f t="shared" si="57"/>
        <v/>
      </c>
      <c r="K395" t="str">
        <f t="shared" si="58"/>
        <v/>
      </c>
      <c r="N395" s="2">
        <f t="shared" si="53"/>
        <v>2000</v>
      </c>
      <c r="O395" s="2" t="str">
        <f t="shared" si="59"/>
        <v/>
      </c>
      <c r="P395" s="2" t="str">
        <f t="shared" si="60"/>
        <v/>
      </c>
      <c r="Q395" s="2" t="str">
        <f t="shared" si="62"/>
        <v/>
      </c>
      <c r="R395" s="2" t="str">
        <f t="shared" si="61"/>
        <v/>
      </c>
      <c r="S395" s="2"/>
      <c r="T395" s="6">
        <f t="shared" si="54"/>
        <v>527000</v>
      </c>
      <c r="U395" s="4">
        <f>SUM(O395:$O$759)+T395</f>
        <v>590200.00000000023</v>
      </c>
      <c r="V395" s="4">
        <f>SUM(O395:$O$756)</f>
        <v>63200.000000000262</v>
      </c>
      <c r="W395" s="4">
        <f>SUM(R395:$S$759)</f>
        <v>56268</v>
      </c>
    </row>
    <row r="396" spans="1:23" x14ac:dyDescent="0.15">
      <c r="A396">
        <v>2</v>
      </c>
      <c r="B396" s="1">
        <v>42216</v>
      </c>
      <c r="C396">
        <v>268.8</v>
      </c>
      <c r="D396">
        <v>269.5</v>
      </c>
      <c r="E396">
        <v>265.8</v>
      </c>
      <c r="F396">
        <v>267.89999999999998</v>
      </c>
      <c r="G396">
        <v>140571300</v>
      </c>
      <c r="H396" s="2">
        <f t="shared" si="55"/>
        <v>37659051270</v>
      </c>
      <c r="I396">
        <f t="shared" si="56"/>
        <v>-0.10000000000002274</v>
      </c>
      <c r="J396" t="str">
        <f t="shared" si="57"/>
        <v>高値超、安値超</v>
      </c>
      <c r="K396" t="str">
        <f t="shared" si="58"/>
        <v/>
      </c>
      <c r="N396" s="2">
        <f t="shared" si="53"/>
        <v>2000</v>
      </c>
      <c r="O396" s="2" t="str">
        <f t="shared" si="59"/>
        <v/>
      </c>
      <c r="P396" s="2" t="str">
        <f t="shared" si="60"/>
        <v/>
      </c>
      <c r="Q396" s="2">
        <f t="shared" si="62"/>
        <v>524800</v>
      </c>
      <c r="R396" s="2">
        <f t="shared" si="61"/>
        <v>648</v>
      </c>
      <c r="S396" s="2"/>
      <c r="T396" s="6">
        <f t="shared" si="54"/>
        <v>535800</v>
      </c>
      <c r="U396" s="4">
        <f>SUM(O396:$O$759)+T396</f>
        <v>599000.00000000023</v>
      </c>
      <c r="V396" s="4">
        <f>SUM(O396:$O$756)</f>
        <v>63200.000000000262</v>
      </c>
      <c r="W396" s="4">
        <f>SUM(R396:$S$759)</f>
        <v>56268</v>
      </c>
    </row>
    <row r="397" spans="1:23" x14ac:dyDescent="0.15">
      <c r="A397">
        <v>2</v>
      </c>
      <c r="B397" s="1">
        <v>42215</v>
      </c>
      <c r="C397">
        <v>264.60000000000002</v>
      </c>
      <c r="D397">
        <v>268.89999999999998</v>
      </c>
      <c r="E397">
        <v>264.5</v>
      </c>
      <c r="F397">
        <v>268</v>
      </c>
      <c r="G397">
        <v>203475400</v>
      </c>
      <c r="H397" s="2">
        <f t="shared" si="55"/>
        <v>54531407200</v>
      </c>
      <c r="I397">
        <f t="shared" si="56"/>
        <v>5.6000000000000227</v>
      </c>
      <c r="J397" t="str">
        <f t="shared" si="57"/>
        <v>高値超、安値超</v>
      </c>
      <c r="K397" t="str">
        <f t="shared" si="58"/>
        <v/>
      </c>
      <c r="N397" s="2">
        <f t="shared" si="53"/>
        <v>2000</v>
      </c>
      <c r="O397" s="2" t="str">
        <f t="shared" si="59"/>
        <v/>
      </c>
      <c r="P397" s="2">
        <f t="shared" si="60"/>
        <v>524800</v>
      </c>
      <c r="Q397" s="2" t="str">
        <f t="shared" si="62"/>
        <v/>
      </c>
      <c r="R397" s="2" t="str">
        <f t="shared" si="61"/>
        <v/>
      </c>
      <c r="S397" s="2"/>
      <c r="T397" s="6">
        <f t="shared" si="54"/>
        <v>536000</v>
      </c>
      <c r="U397" s="4">
        <f>SUM(O397:$O$759)+T397</f>
        <v>599200.00000000023</v>
      </c>
      <c r="V397" s="4">
        <f>SUM(O397:$O$756)</f>
        <v>63200.000000000262</v>
      </c>
      <c r="W397" s="4">
        <f>SUM(R397:$S$759)</f>
        <v>55620</v>
      </c>
    </row>
    <row r="398" spans="1:23" x14ac:dyDescent="0.15">
      <c r="A398">
        <v>2</v>
      </c>
      <c r="B398" s="1">
        <v>42214</v>
      </c>
      <c r="C398">
        <v>263</v>
      </c>
      <c r="D398">
        <v>265.3</v>
      </c>
      <c r="E398">
        <v>260.8</v>
      </c>
      <c r="F398">
        <v>262.39999999999998</v>
      </c>
      <c r="G398">
        <v>150078800</v>
      </c>
      <c r="H398" s="2">
        <f t="shared" si="55"/>
        <v>39380677120</v>
      </c>
      <c r="I398">
        <f t="shared" si="56"/>
        <v>1.3999999999999773</v>
      </c>
      <c r="J398" t="str">
        <f t="shared" si="57"/>
        <v>高値超、安値超</v>
      </c>
      <c r="K398">
        <f t="shared" si="58"/>
        <v>-1.3999999999999773</v>
      </c>
      <c r="N398" s="2">
        <f t="shared" si="53"/>
        <v>2000</v>
      </c>
      <c r="O398" s="2">
        <f t="shared" si="59"/>
        <v>-2799.9999999999545</v>
      </c>
      <c r="P398" s="2">
        <f t="shared" si="60"/>
        <v>522000</v>
      </c>
      <c r="Q398" s="2" t="str">
        <f t="shared" si="62"/>
        <v/>
      </c>
      <c r="R398" s="2" t="str">
        <f t="shared" si="61"/>
        <v/>
      </c>
      <c r="S398" s="2"/>
      <c r="T398" s="6">
        <f t="shared" si="54"/>
        <v>524800</v>
      </c>
      <c r="U398" s="4">
        <f>SUM(O398:$O$759)+T398</f>
        <v>588000.00000000023</v>
      </c>
      <c r="V398" s="4">
        <f>SUM(O398:$O$756)</f>
        <v>63200.000000000262</v>
      </c>
      <c r="W398" s="4">
        <f>SUM(R398:$S$759)</f>
        <v>55620</v>
      </c>
    </row>
    <row r="399" spans="1:23" x14ac:dyDescent="0.15">
      <c r="A399">
        <v>2</v>
      </c>
      <c r="B399" s="1">
        <v>42213</v>
      </c>
      <c r="C399">
        <v>262.5</v>
      </c>
      <c r="D399">
        <v>263</v>
      </c>
      <c r="E399">
        <v>257.3</v>
      </c>
      <c r="F399">
        <v>261</v>
      </c>
      <c r="G399">
        <v>201306300</v>
      </c>
      <c r="H399" s="2">
        <f t="shared" si="55"/>
        <v>52540944300</v>
      </c>
      <c r="I399">
        <f t="shared" si="56"/>
        <v>-4.5</v>
      </c>
      <c r="J399" t="str">
        <f t="shared" si="57"/>
        <v>高値割、安値割</v>
      </c>
      <c r="K399">
        <f t="shared" si="58"/>
        <v>4.5</v>
      </c>
      <c r="N399" s="2">
        <f t="shared" si="53"/>
        <v>2000</v>
      </c>
      <c r="O399" s="2">
        <f t="shared" si="59"/>
        <v>9000</v>
      </c>
      <c r="P399" s="2">
        <f t="shared" si="60"/>
        <v>531000</v>
      </c>
      <c r="Q399" s="2" t="str">
        <f t="shared" si="62"/>
        <v/>
      </c>
      <c r="R399" s="2" t="str">
        <f t="shared" si="61"/>
        <v/>
      </c>
      <c r="S399" s="2"/>
      <c r="T399" s="6">
        <f t="shared" si="54"/>
        <v>522000</v>
      </c>
      <c r="U399" s="4">
        <f>SUM(O399:$O$759)+T399</f>
        <v>588000.00000000023</v>
      </c>
      <c r="V399" s="4">
        <f>SUM(O399:$O$756)</f>
        <v>66000.000000000218</v>
      </c>
      <c r="W399" s="4">
        <f>SUM(R399:$S$759)</f>
        <v>55620</v>
      </c>
    </row>
    <row r="400" spans="1:23" x14ac:dyDescent="0.15">
      <c r="A400">
        <v>2</v>
      </c>
      <c r="B400" s="1">
        <v>42212</v>
      </c>
      <c r="C400">
        <v>261.8</v>
      </c>
      <c r="D400">
        <v>266</v>
      </c>
      <c r="E400">
        <v>260.2</v>
      </c>
      <c r="F400">
        <v>265.5</v>
      </c>
      <c r="G400">
        <v>151008800</v>
      </c>
      <c r="H400" s="2">
        <f t="shared" si="55"/>
        <v>40092836400</v>
      </c>
      <c r="I400">
        <f t="shared" si="56"/>
        <v>0.89999999999997726</v>
      </c>
      <c r="J400" t="str">
        <f t="shared" si="57"/>
        <v>高値割、安値割</v>
      </c>
      <c r="K400">
        <f t="shared" si="58"/>
        <v>-0.89999999999997726</v>
      </c>
      <c r="N400" s="2">
        <f t="shared" si="53"/>
        <v>2000</v>
      </c>
      <c r="O400" s="2">
        <f t="shared" si="59"/>
        <v>-1799.9999999999545</v>
      </c>
      <c r="P400" s="2">
        <f t="shared" si="60"/>
        <v>529200</v>
      </c>
      <c r="Q400" s="2" t="str">
        <f t="shared" si="62"/>
        <v/>
      </c>
      <c r="R400" s="2" t="str">
        <f t="shared" si="61"/>
        <v/>
      </c>
      <c r="S400" s="2"/>
      <c r="T400" s="6">
        <f t="shared" si="54"/>
        <v>531000</v>
      </c>
      <c r="U400" s="4">
        <f>SUM(O400:$O$759)+T400</f>
        <v>588000.00000000023</v>
      </c>
      <c r="V400" s="4">
        <f>SUM(O400:$O$756)</f>
        <v>57000.000000000247</v>
      </c>
      <c r="W400" s="4">
        <f>SUM(R400:$S$759)</f>
        <v>55620</v>
      </c>
    </row>
    <row r="401" spans="1:23" x14ac:dyDescent="0.15">
      <c r="A401">
        <v>2</v>
      </c>
      <c r="B401" s="1">
        <v>42209</v>
      </c>
      <c r="C401">
        <v>267.39999999999998</v>
      </c>
      <c r="D401">
        <v>268.3</v>
      </c>
      <c r="E401">
        <v>263.8</v>
      </c>
      <c r="F401">
        <v>264.60000000000002</v>
      </c>
      <c r="G401">
        <v>136756000</v>
      </c>
      <c r="H401" s="2">
        <f t="shared" si="55"/>
        <v>36185637600</v>
      </c>
      <c r="I401">
        <f t="shared" si="56"/>
        <v>-3.5</v>
      </c>
      <c r="J401" t="str">
        <f t="shared" si="57"/>
        <v>高値割、安値割</v>
      </c>
      <c r="K401">
        <f t="shared" si="58"/>
        <v>3.5</v>
      </c>
      <c r="N401" s="2">
        <f t="shared" si="53"/>
        <v>2000</v>
      </c>
      <c r="O401" s="2">
        <f t="shared" si="59"/>
        <v>7000</v>
      </c>
      <c r="P401" s="2">
        <f t="shared" si="60"/>
        <v>536200</v>
      </c>
      <c r="Q401" s="2">
        <f t="shared" si="62"/>
        <v>536200</v>
      </c>
      <c r="R401" s="2">
        <f t="shared" si="61"/>
        <v>648</v>
      </c>
      <c r="S401" s="2"/>
      <c r="T401" s="6">
        <f t="shared" si="54"/>
        <v>529200</v>
      </c>
      <c r="U401" s="4">
        <f>SUM(O401:$O$759)+T401</f>
        <v>588000.00000000023</v>
      </c>
      <c r="V401" s="4">
        <f>SUM(O401:$O$756)</f>
        <v>58800.000000000204</v>
      </c>
      <c r="W401" s="4">
        <f>SUM(R401:$S$759)</f>
        <v>55620</v>
      </c>
    </row>
    <row r="402" spans="1:23" x14ac:dyDescent="0.15">
      <c r="A402">
        <v>2</v>
      </c>
      <c r="B402" s="1">
        <v>42208</v>
      </c>
      <c r="C402">
        <v>267</v>
      </c>
      <c r="D402">
        <v>268.89999999999998</v>
      </c>
      <c r="E402">
        <v>266</v>
      </c>
      <c r="F402">
        <v>268.10000000000002</v>
      </c>
      <c r="G402">
        <v>107427900</v>
      </c>
      <c r="H402" s="2">
        <f t="shared" si="55"/>
        <v>28801419990.000004</v>
      </c>
      <c r="I402">
        <f t="shared" si="56"/>
        <v>1.4000000000000341</v>
      </c>
      <c r="J402" t="str">
        <f t="shared" si="57"/>
        <v>高値割、安値割</v>
      </c>
      <c r="K402">
        <f t="shared" si="58"/>
        <v>-1.4000000000000341</v>
      </c>
      <c r="N402" s="2">
        <f t="shared" si="53"/>
        <v>2000</v>
      </c>
      <c r="O402" s="2">
        <f t="shared" si="59"/>
        <v>-2800.0000000000682</v>
      </c>
      <c r="P402" s="2" t="str">
        <f t="shared" si="60"/>
        <v/>
      </c>
      <c r="Q402" s="2" t="str">
        <f t="shared" si="62"/>
        <v/>
      </c>
      <c r="R402" s="2" t="str">
        <f t="shared" si="61"/>
        <v/>
      </c>
      <c r="S402" s="2"/>
      <c r="T402" s="6">
        <f t="shared" si="54"/>
        <v>536200</v>
      </c>
      <c r="U402" s="4">
        <f>SUM(O402:$O$759)+T402</f>
        <v>588000.00000000023</v>
      </c>
      <c r="V402" s="4">
        <f>SUM(O402:$O$756)</f>
        <v>51800.000000000204</v>
      </c>
      <c r="W402" s="4">
        <f>SUM(R402:$S$759)</f>
        <v>54972</v>
      </c>
    </row>
    <row r="403" spans="1:23" x14ac:dyDescent="0.15">
      <c r="A403">
        <v>2</v>
      </c>
      <c r="B403" s="1">
        <v>42207</v>
      </c>
      <c r="C403">
        <v>269</v>
      </c>
      <c r="D403">
        <v>269</v>
      </c>
      <c r="E403">
        <v>266.5</v>
      </c>
      <c r="F403">
        <v>266.7</v>
      </c>
      <c r="G403">
        <v>148518800</v>
      </c>
      <c r="H403" s="2">
        <f t="shared" si="55"/>
        <v>39609963960</v>
      </c>
      <c r="I403">
        <f t="shared" si="56"/>
        <v>-5.1999999999999886</v>
      </c>
      <c r="J403" t="str">
        <f t="shared" si="57"/>
        <v>高値割、安値割</v>
      </c>
      <c r="K403" t="str">
        <f t="shared" si="58"/>
        <v/>
      </c>
      <c r="N403" s="2">
        <f t="shared" si="53"/>
        <v>2000</v>
      </c>
      <c r="O403" s="2" t="str">
        <f t="shared" si="59"/>
        <v/>
      </c>
      <c r="P403" s="2" t="str">
        <f t="shared" si="60"/>
        <v/>
      </c>
      <c r="Q403" s="2" t="str">
        <f t="shared" si="62"/>
        <v/>
      </c>
      <c r="R403" s="2" t="str">
        <f t="shared" si="61"/>
        <v/>
      </c>
      <c r="S403" s="2"/>
      <c r="T403" s="6">
        <f t="shared" si="54"/>
        <v>533400</v>
      </c>
      <c r="U403" s="4">
        <f>SUM(O403:$O$759)+T403</f>
        <v>588000.00000000023</v>
      </c>
      <c r="V403" s="4">
        <f>SUM(O403:$O$756)</f>
        <v>54600.000000000262</v>
      </c>
      <c r="W403" s="4">
        <f>SUM(R403:$S$759)</f>
        <v>54972</v>
      </c>
    </row>
    <row r="404" spans="1:23" x14ac:dyDescent="0.15">
      <c r="A404">
        <v>2</v>
      </c>
      <c r="B404" s="1">
        <v>42206</v>
      </c>
      <c r="C404">
        <v>272</v>
      </c>
      <c r="D404">
        <v>272.8</v>
      </c>
      <c r="E404">
        <v>269.5</v>
      </c>
      <c r="F404">
        <v>271.89999999999998</v>
      </c>
      <c r="G404">
        <v>140427300</v>
      </c>
      <c r="H404" s="2">
        <f t="shared" si="55"/>
        <v>38182182870</v>
      </c>
      <c r="I404">
        <f t="shared" si="56"/>
        <v>1.8999999999999773</v>
      </c>
      <c r="J404" t="str">
        <f t="shared" si="57"/>
        <v>高値超、安値超</v>
      </c>
      <c r="K404" t="str">
        <f t="shared" si="58"/>
        <v/>
      </c>
      <c r="N404" s="2">
        <f t="shared" si="53"/>
        <v>2000</v>
      </c>
      <c r="O404" s="2" t="str">
        <f t="shared" si="59"/>
        <v/>
      </c>
      <c r="P404" s="2" t="str">
        <f t="shared" si="60"/>
        <v/>
      </c>
      <c r="Q404" s="2" t="str">
        <f t="shared" si="62"/>
        <v/>
      </c>
      <c r="R404" s="2" t="str">
        <f t="shared" si="61"/>
        <v/>
      </c>
      <c r="S404" s="2"/>
      <c r="T404" s="6">
        <f t="shared" si="54"/>
        <v>543800</v>
      </c>
      <c r="U404" s="4">
        <f>SUM(O404:$O$759)+T404</f>
        <v>598400.00000000023</v>
      </c>
      <c r="V404" s="4">
        <f>SUM(O404:$O$756)</f>
        <v>54600.000000000262</v>
      </c>
      <c r="W404" s="4">
        <f>SUM(R404:$S$759)</f>
        <v>54972</v>
      </c>
    </row>
    <row r="405" spans="1:23" x14ac:dyDescent="0.15">
      <c r="A405">
        <v>2</v>
      </c>
      <c r="B405" s="1">
        <v>42202</v>
      </c>
      <c r="C405">
        <v>269.5</v>
      </c>
      <c r="D405">
        <v>271</v>
      </c>
      <c r="E405">
        <v>268.3</v>
      </c>
      <c r="F405">
        <v>270</v>
      </c>
      <c r="G405">
        <v>160463500</v>
      </c>
      <c r="H405" s="2">
        <f t="shared" si="55"/>
        <v>43325145000</v>
      </c>
      <c r="I405">
        <f t="shared" si="56"/>
        <v>1</v>
      </c>
      <c r="J405" t="str">
        <f t="shared" si="57"/>
        <v>高値超、安値超</v>
      </c>
      <c r="K405" t="str">
        <f t="shared" si="58"/>
        <v/>
      </c>
      <c r="N405" s="2">
        <f t="shared" si="53"/>
        <v>2000</v>
      </c>
      <c r="O405" s="2" t="str">
        <f t="shared" si="59"/>
        <v/>
      </c>
      <c r="P405" s="2" t="str">
        <f t="shared" si="60"/>
        <v/>
      </c>
      <c r="Q405" s="2" t="str">
        <f t="shared" si="62"/>
        <v/>
      </c>
      <c r="R405" s="2" t="str">
        <f t="shared" si="61"/>
        <v/>
      </c>
      <c r="S405" s="2"/>
      <c r="T405" s="6">
        <f t="shared" si="54"/>
        <v>540000</v>
      </c>
      <c r="U405" s="4">
        <f>SUM(O405:$O$759)+T405</f>
        <v>594600.00000000023</v>
      </c>
      <c r="V405" s="4">
        <f>SUM(O405:$O$756)</f>
        <v>54600.000000000262</v>
      </c>
      <c r="W405" s="4">
        <f>SUM(R405:$S$759)</f>
        <v>54972</v>
      </c>
    </row>
    <row r="406" spans="1:23" x14ac:dyDescent="0.15">
      <c r="A406">
        <v>2</v>
      </c>
      <c r="B406" s="1">
        <v>42201</v>
      </c>
      <c r="C406">
        <v>267.2</v>
      </c>
      <c r="D406">
        <v>269</v>
      </c>
      <c r="E406">
        <v>266</v>
      </c>
      <c r="F406">
        <v>269</v>
      </c>
      <c r="G406">
        <v>168525400</v>
      </c>
      <c r="H406" s="2">
        <f t="shared" si="55"/>
        <v>45333332600</v>
      </c>
      <c r="I406">
        <f t="shared" si="56"/>
        <v>3.3000000000000114</v>
      </c>
      <c r="J406" t="str">
        <f t="shared" si="57"/>
        <v>高値超、安値超</v>
      </c>
      <c r="K406" t="str">
        <f t="shared" si="58"/>
        <v/>
      </c>
      <c r="N406" s="2">
        <f t="shared" si="53"/>
        <v>2000</v>
      </c>
      <c r="O406" s="2" t="str">
        <f t="shared" si="59"/>
        <v/>
      </c>
      <c r="P406" s="2" t="str">
        <f t="shared" si="60"/>
        <v/>
      </c>
      <c r="Q406" s="2" t="str">
        <f t="shared" si="62"/>
        <v/>
      </c>
      <c r="R406" s="2" t="str">
        <f t="shared" si="61"/>
        <v/>
      </c>
      <c r="S406" s="2"/>
      <c r="T406" s="6">
        <f t="shared" si="54"/>
        <v>538000</v>
      </c>
      <c r="U406" s="4">
        <f>SUM(O406:$O$759)+T406</f>
        <v>592600.00000000023</v>
      </c>
      <c r="V406" s="4">
        <f>SUM(O406:$O$756)</f>
        <v>54600.000000000262</v>
      </c>
      <c r="W406" s="4">
        <f>SUM(R406:$S$759)</f>
        <v>54972</v>
      </c>
    </row>
    <row r="407" spans="1:23" x14ac:dyDescent="0.15">
      <c r="A407">
        <v>2</v>
      </c>
      <c r="B407" s="1">
        <v>42200</v>
      </c>
      <c r="C407">
        <v>266.8</v>
      </c>
      <c r="D407">
        <v>266.89999999999998</v>
      </c>
      <c r="E407">
        <v>263.7</v>
      </c>
      <c r="F407">
        <v>265.7</v>
      </c>
      <c r="G407">
        <v>127324800</v>
      </c>
      <c r="H407" s="2">
        <f t="shared" si="55"/>
        <v>33830199360</v>
      </c>
      <c r="I407">
        <f t="shared" si="56"/>
        <v>9.9999999999965894E-2</v>
      </c>
      <c r="J407" t="str">
        <f t="shared" si="57"/>
        <v/>
      </c>
      <c r="K407" t="str">
        <f t="shared" si="58"/>
        <v/>
      </c>
      <c r="N407" s="2">
        <f t="shared" si="53"/>
        <v>2000</v>
      </c>
      <c r="O407" s="2" t="str">
        <f t="shared" si="59"/>
        <v/>
      </c>
      <c r="P407" s="2" t="str">
        <f t="shared" si="60"/>
        <v/>
      </c>
      <c r="Q407" s="2" t="str">
        <f t="shared" si="62"/>
        <v/>
      </c>
      <c r="R407" s="2" t="str">
        <f t="shared" si="61"/>
        <v/>
      </c>
      <c r="S407" s="2"/>
      <c r="T407" s="6">
        <f t="shared" si="54"/>
        <v>531400</v>
      </c>
      <c r="U407" s="4">
        <f>SUM(O407:$O$759)+T407</f>
        <v>586000.00000000023</v>
      </c>
      <c r="V407" s="4">
        <f>SUM(O407:$O$756)</f>
        <v>54600.000000000262</v>
      </c>
      <c r="W407" s="4">
        <f>SUM(R407:$S$759)</f>
        <v>54972</v>
      </c>
    </row>
    <row r="408" spans="1:23" x14ac:dyDescent="0.15">
      <c r="A408">
        <v>2</v>
      </c>
      <c r="B408" s="1">
        <v>42199</v>
      </c>
      <c r="C408">
        <v>266</v>
      </c>
      <c r="D408">
        <v>267.3</v>
      </c>
      <c r="E408">
        <v>263.60000000000002</v>
      </c>
      <c r="F408">
        <v>265.60000000000002</v>
      </c>
      <c r="G408">
        <v>211116100</v>
      </c>
      <c r="H408" s="2">
        <f t="shared" si="55"/>
        <v>56072436160.000008</v>
      </c>
      <c r="I408">
        <f t="shared" si="56"/>
        <v>3.6000000000000227</v>
      </c>
      <c r="J408" t="str">
        <f t="shared" si="57"/>
        <v>高値超、安値超</v>
      </c>
      <c r="K408" t="str">
        <f t="shared" si="58"/>
        <v/>
      </c>
      <c r="N408" s="2">
        <f t="shared" si="53"/>
        <v>2000</v>
      </c>
      <c r="O408" s="2" t="str">
        <f t="shared" si="59"/>
        <v/>
      </c>
      <c r="P408" s="2" t="str">
        <f t="shared" si="60"/>
        <v/>
      </c>
      <c r="Q408" s="2">
        <f t="shared" si="62"/>
        <v>516600</v>
      </c>
      <c r="R408" s="2">
        <f t="shared" si="61"/>
        <v>648</v>
      </c>
      <c r="S408" s="2"/>
      <c r="T408" s="6">
        <f t="shared" si="54"/>
        <v>531200</v>
      </c>
      <c r="U408" s="4">
        <f>SUM(O408:$O$759)+T408</f>
        <v>585800.00000000023</v>
      </c>
      <c r="V408" s="4">
        <f>SUM(O408:$O$756)</f>
        <v>54600.000000000262</v>
      </c>
      <c r="W408" s="4">
        <f>SUM(R408:$S$759)</f>
        <v>54972</v>
      </c>
    </row>
    <row r="409" spans="1:23" x14ac:dyDescent="0.15">
      <c r="A409">
        <v>2</v>
      </c>
      <c r="B409" s="1">
        <v>42198</v>
      </c>
      <c r="C409">
        <v>261.39999999999998</v>
      </c>
      <c r="D409">
        <v>262.60000000000002</v>
      </c>
      <c r="E409">
        <v>258.7</v>
      </c>
      <c r="F409">
        <v>262</v>
      </c>
      <c r="G409">
        <v>184144000</v>
      </c>
      <c r="H409" s="2">
        <f t="shared" si="55"/>
        <v>48245728000</v>
      </c>
      <c r="I409">
        <f t="shared" si="56"/>
        <v>3.6999999999999886</v>
      </c>
      <c r="J409" t="str">
        <f t="shared" si="57"/>
        <v/>
      </c>
      <c r="K409" t="str">
        <f t="shared" si="58"/>
        <v/>
      </c>
      <c r="N409" s="2">
        <f t="shared" si="53"/>
        <v>2000</v>
      </c>
      <c r="O409" s="2" t="str">
        <f t="shared" si="59"/>
        <v/>
      </c>
      <c r="P409" s="2">
        <f t="shared" si="60"/>
        <v>516600</v>
      </c>
      <c r="Q409" s="2" t="str">
        <f t="shared" si="62"/>
        <v/>
      </c>
      <c r="R409" s="2" t="str">
        <f t="shared" si="61"/>
        <v/>
      </c>
      <c r="S409" s="2"/>
      <c r="T409" s="6">
        <f t="shared" si="54"/>
        <v>524000</v>
      </c>
      <c r="U409" s="4">
        <f>SUM(O409:$O$759)+T409</f>
        <v>578600.00000000023</v>
      </c>
      <c r="V409" s="4">
        <f>SUM(O409:$O$756)</f>
        <v>54600.000000000262</v>
      </c>
      <c r="W409" s="4">
        <f>SUM(R409:$S$759)</f>
        <v>54324</v>
      </c>
    </row>
    <row r="410" spans="1:23" x14ac:dyDescent="0.15">
      <c r="A410">
        <v>2</v>
      </c>
      <c r="B410" s="1">
        <v>42195</v>
      </c>
      <c r="C410">
        <v>255.2</v>
      </c>
      <c r="D410">
        <v>263.2</v>
      </c>
      <c r="E410">
        <v>252.3</v>
      </c>
      <c r="F410">
        <v>258.3</v>
      </c>
      <c r="G410">
        <v>320297400</v>
      </c>
      <c r="H410" s="2">
        <f t="shared" si="55"/>
        <v>82732818420</v>
      </c>
      <c r="I410">
        <f t="shared" si="56"/>
        <v>3.1000000000000227</v>
      </c>
      <c r="J410" t="str">
        <f t="shared" si="57"/>
        <v>高値超、安値超</v>
      </c>
      <c r="K410">
        <f t="shared" si="58"/>
        <v>-3.1000000000000227</v>
      </c>
      <c r="N410" s="2">
        <f t="shared" ref="N410:N473" si="63">$B$3</f>
        <v>2000</v>
      </c>
      <c r="O410" s="2">
        <f t="shared" si="59"/>
        <v>-6200.0000000000455</v>
      </c>
      <c r="P410" s="2">
        <f t="shared" si="60"/>
        <v>510400</v>
      </c>
      <c r="Q410" s="2">
        <f t="shared" si="62"/>
        <v>510400</v>
      </c>
      <c r="R410" s="2">
        <f t="shared" si="61"/>
        <v>648</v>
      </c>
      <c r="S410" s="2"/>
      <c r="T410" s="6">
        <f t="shared" ref="T410:T473" si="64">+F410*$B$3</f>
        <v>516600</v>
      </c>
      <c r="U410" s="4">
        <f>SUM(O410:$O$759)+T410</f>
        <v>571200.00000000023</v>
      </c>
      <c r="V410" s="4">
        <f>SUM(O410:$O$756)</f>
        <v>54600.000000000262</v>
      </c>
      <c r="W410" s="4">
        <f>SUM(R410:$S$759)</f>
        <v>54324</v>
      </c>
    </row>
    <row r="411" spans="1:23" x14ac:dyDescent="0.15">
      <c r="A411">
        <v>2</v>
      </c>
      <c r="B411" s="1">
        <v>42194</v>
      </c>
      <c r="C411">
        <v>248</v>
      </c>
      <c r="D411">
        <v>255.4</v>
      </c>
      <c r="E411">
        <v>243.6</v>
      </c>
      <c r="F411">
        <v>255.2</v>
      </c>
      <c r="G411">
        <v>387486000</v>
      </c>
      <c r="H411" s="2">
        <f t="shared" ref="H411:H474" si="65">+F411*G411</f>
        <v>98886427200</v>
      </c>
      <c r="I411">
        <f t="shared" ref="I411:I474" si="66">+F411-F412</f>
        <v>1.8999999999999773</v>
      </c>
      <c r="J411" t="str">
        <f t="shared" ref="J411:J474" si="67">IF(AND(D411&lt;D412,E411&lt;E412,AVERAGE(H411:H420)&gt;50000000),"高値割、安値割",IF(AND(D411&gt;D412,E411&gt;E412,AVERAGE(H411:H420)&gt;50000000),"高値超、安値超",""))</f>
        <v>高値割、安値割</v>
      </c>
      <c r="K411">
        <f t="shared" ref="K411:K474" si="68">IF(J412="高値割、安値割",F412-F411,"")</f>
        <v>-1.8999999999999773</v>
      </c>
      <c r="N411" s="2">
        <f t="shared" si="63"/>
        <v>2000</v>
      </c>
      <c r="O411" s="2">
        <f t="shared" ref="O411:O474" si="69">IF(K411&lt;&gt;"",K411*N411,"")</f>
        <v>-3799.9999999999545</v>
      </c>
      <c r="P411" s="2" t="str">
        <f t="shared" ref="P411:P474" si="70">IF(K412&lt;&gt;"",F412*N411,"")</f>
        <v/>
      </c>
      <c r="Q411" s="2">
        <f t="shared" si="62"/>
        <v>530800</v>
      </c>
      <c r="R411" s="2">
        <f t="shared" si="61"/>
        <v>648</v>
      </c>
      <c r="S411" s="2"/>
      <c r="T411" s="6">
        <f t="shared" si="64"/>
        <v>510400</v>
      </c>
      <c r="U411" s="4">
        <f>SUM(O411:$O$759)+T411</f>
        <v>571200.00000000023</v>
      </c>
      <c r="V411" s="4">
        <f>SUM(O411:$O$756)</f>
        <v>60800.000000000291</v>
      </c>
      <c r="W411" s="4">
        <f>SUM(R411:$S$759)</f>
        <v>53676</v>
      </c>
    </row>
    <row r="412" spans="1:23" x14ac:dyDescent="0.15">
      <c r="A412">
        <v>2</v>
      </c>
      <c r="B412" s="1">
        <v>42193</v>
      </c>
      <c r="C412">
        <v>264</v>
      </c>
      <c r="D412">
        <v>264.5</v>
      </c>
      <c r="E412">
        <v>252.6</v>
      </c>
      <c r="F412">
        <v>253.3</v>
      </c>
      <c r="G412">
        <v>308989600</v>
      </c>
      <c r="H412" s="2">
        <f t="shared" si="65"/>
        <v>78267065680</v>
      </c>
      <c r="I412">
        <f t="shared" si="66"/>
        <v>-12.099999999999966</v>
      </c>
      <c r="J412" t="str">
        <f t="shared" si="67"/>
        <v>高値割、安値割</v>
      </c>
      <c r="K412" t="str">
        <f t="shared" si="68"/>
        <v/>
      </c>
      <c r="N412" s="2">
        <f t="shared" si="63"/>
        <v>2000</v>
      </c>
      <c r="O412" s="2" t="str">
        <f t="shared" si="69"/>
        <v/>
      </c>
      <c r="P412" s="2">
        <f t="shared" si="70"/>
        <v>530800</v>
      </c>
      <c r="Q412" s="2">
        <f t="shared" si="62"/>
        <v>530800</v>
      </c>
      <c r="R412" s="2">
        <f t="shared" si="61"/>
        <v>648</v>
      </c>
      <c r="S412" s="2"/>
      <c r="T412" s="6">
        <f t="shared" si="64"/>
        <v>506600</v>
      </c>
      <c r="U412" s="4">
        <f>SUM(O412:$O$759)+T412</f>
        <v>571200.00000000023</v>
      </c>
      <c r="V412" s="4">
        <f>SUM(O412:$O$756)</f>
        <v>64600.000000000233</v>
      </c>
      <c r="W412" s="4">
        <f>SUM(R412:$S$759)</f>
        <v>53028</v>
      </c>
    </row>
    <row r="413" spans="1:23" x14ac:dyDescent="0.15">
      <c r="A413">
        <v>2</v>
      </c>
      <c r="B413" s="1">
        <v>42192</v>
      </c>
      <c r="C413">
        <v>266.89999999999998</v>
      </c>
      <c r="D413">
        <v>269.60000000000002</v>
      </c>
      <c r="E413">
        <v>265</v>
      </c>
      <c r="F413">
        <v>265.39999999999998</v>
      </c>
      <c r="G413">
        <v>210934300</v>
      </c>
      <c r="H413" s="2">
        <f t="shared" si="65"/>
        <v>55981963219.999992</v>
      </c>
      <c r="I413">
        <f t="shared" si="66"/>
        <v>1.8999999999999773</v>
      </c>
      <c r="J413" t="str">
        <f t="shared" si="67"/>
        <v>高値超、安値超</v>
      </c>
      <c r="K413">
        <f t="shared" si="68"/>
        <v>-1.8999999999999773</v>
      </c>
      <c r="N413" s="2">
        <f t="shared" si="63"/>
        <v>2000</v>
      </c>
      <c r="O413" s="2">
        <f t="shared" si="69"/>
        <v>-3799.9999999999545</v>
      </c>
      <c r="P413" s="2" t="str">
        <f t="shared" si="70"/>
        <v/>
      </c>
      <c r="Q413" s="2" t="str">
        <f t="shared" si="62"/>
        <v/>
      </c>
      <c r="R413" s="2" t="str">
        <f t="shared" si="61"/>
        <v/>
      </c>
      <c r="S413" s="2"/>
      <c r="T413" s="6">
        <f t="shared" si="64"/>
        <v>530800</v>
      </c>
      <c r="U413" s="4">
        <f>SUM(O413:$O$759)+T413</f>
        <v>595400.00000000023</v>
      </c>
      <c r="V413" s="4">
        <f>SUM(O413:$O$756)</f>
        <v>64600.000000000233</v>
      </c>
      <c r="W413" s="4">
        <f>SUM(R413:$S$759)</f>
        <v>52380</v>
      </c>
    </row>
    <row r="414" spans="1:23" x14ac:dyDescent="0.15">
      <c r="A414">
        <v>2</v>
      </c>
      <c r="B414" s="1">
        <v>42191</v>
      </c>
      <c r="C414">
        <v>266</v>
      </c>
      <c r="D414">
        <v>268.3</v>
      </c>
      <c r="E414">
        <v>261.7</v>
      </c>
      <c r="F414">
        <v>263.5</v>
      </c>
      <c r="G414">
        <v>304987900</v>
      </c>
      <c r="H414" s="2">
        <f t="shared" si="65"/>
        <v>80364311650</v>
      </c>
      <c r="I414">
        <f t="shared" si="66"/>
        <v>-8.1999999999999886</v>
      </c>
      <c r="J414" t="str">
        <f t="shared" si="67"/>
        <v>高値割、安値割</v>
      </c>
      <c r="K414" t="str">
        <f t="shared" si="68"/>
        <v/>
      </c>
      <c r="N414" s="2">
        <f t="shared" si="63"/>
        <v>2000</v>
      </c>
      <c r="O414" s="2" t="str">
        <f t="shared" si="69"/>
        <v/>
      </c>
      <c r="P414" s="2" t="str">
        <f t="shared" si="70"/>
        <v/>
      </c>
      <c r="Q414" s="2" t="str">
        <f t="shared" si="62"/>
        <v/>
      </c>
      <c r="R414" s="2" t="str">
        <f t="shared" si="61"/>
        <v/>
      </c>
      <c r="S414" s="2"/>
      <c r="T414" s="6">
        <f t="shared" si="64"/>
        <v>527000</v>
      </c>
      <c r="U414" s="4">
        <f>SUM(O414:$O$759)+T414</f>
        <v>595400.00000000023</v>
      </c>
      <c r="V414" s="4">
        <f>SUM(O414:$O$756)</f>
        <v>68400.000000000204</v>
      </c>
      <c r="W414" s="4">
        <f>SUM(R414:$S$759)</f>
        <v>52380</v>
      </c>
    </row>
    <row r="415" spans="1:23" x14ac:dyDescent="0.15">
      <c r="A415">
        <v>2</v>
      </c>
      <c r="B415" s="1">
        <v>42188</v>
      </c>
      <c r="C415">
        <v>266</v>
      </c>
      <c r="D415">
        <v>272.5</v>
      </c>
      <c r="E415">
        <v>265.3</v>
      </c>
      <c r="F415">
        <v>271.7</v>
      </c>
      <c r="G415">
        <v>289008900</v>
      </c>
      <c r="H415" s="2">
        <f t="shared" si="65"/>
        <v>78523718130</v>
      </c>
      <c r="I415">
        <f t="shared" si="66"/>
        <v>6.3999999999999773</v>
      </c>
      <c r="J415" t="str">
        <f t="shared" si="67"/>
        <v>高値超、安値超</v>
      </c>
      <c r="K415" t="str">
        <f t="shared" si="68"/>
        <v/>
      </c>
      <c r="N415" s="2">
        <f t="shared" si="63"/>
        <v>2000</v>
      </c>
      <c r="O415" s="2" t="str">
        <f t="shared" si="69"/>
        <v/>
      </c>
      <c r="P415" s="2" t="str">
        <f t="shared" si="70"/>
        <v/>
      </c>
      <c r="Q415" s="2" t="str">
        <f t="shared" si="62"/>
        <v/>
      </c>
      <c r="R415" s="2" t="str">
        <f t="shared" si="61"/>
        <v/>
      </c>
      <c r="S415" s="2"/>
      <c r="T415" s="6">
        <f t="shared" si="64"/>
        <v>543400</v>
      </c>
      <c r="U415" s="4">
        <f>SUM(O415:$O$759)+T415</f>
        <v>611800.00000000023</v>
      </c>
      <c r="V415" s="4">
        <f>SUM(O415:$O$756)</f>
        <v>68400.000000000204</v>
      </c>
      <c r="W415" s="4">
        <f>SUM(R415:$S$759)</f>
        <v>52380</v>
      </c>
    </row>
    <row r="416" spans="1:23" x14ac:dyDescent="0.15">
      <c r="A416">
        <v>2</v>
      </c>
      <c r="B416" s="1">
        <v>42187</v>
      </c>
      <c r="C416">
        <v>268.8</v>
      </c>
      <c r="D416">
        <v>269.60000000000002</v>
      </c>
      <c r="E416">
        <v>265.2</v>
      </c>
      <c r="F416">
        <v>265.3</v>
      </c>
      <c r="G416">
        <v>193003800</v>
      </c>
      <c r="H416" s="2">
        <f t="shared" si="65"/>
        <v>51203908140</v>
      </c>
      <c r="I416">
        <f t="shared" si="66"/>
        <v>0</v>
      </c>
      <c r="J416" t="str">
        <f t="shared" si="67"/>
        <v>高値超、安値超</v>
      </c>
      <c r="K416" t="str">
        <f t="shared" si="68"/>
        <v/>
      </c>
      <c r="N416" s="2">
        <f t="shared" si="63"/>
        <v>2000</v>
      </c>
      <c r="O416" s="2" t="str">
        <f t="shared" si="69"/>
        <v/>
      </c>
      <c r="P416" s="2" t="str">
        <f t="shared" si="70"/>
        <v/>
      </c>
      <c r="Q416" s="2">
        <f t="shared" si="62"/>
        <v>530000</v>
      </c>
      <c r="R416" s="2">
        <f t="shared" ref="R416:R479" si="71">IF(Q416="","",IF(Q416&lt;$Y$26,$Z$26,IF(Q416&lt;$Y$27,$Z$27,IF(Q416&lt;$Y$28,$Z$28,IF(Q416&lt;$Y$29,$Z$29,IF(Q416&lt;$Y$30,$Z$30,IF(Q416&lt;$Y$31,$Z$31,IF(Q416&lt;$Y$32,$Z$32,IF(Q416&lt;$Y$33,$Z$33,IF(Q416&lt;$Y$34,$Z$34,IF(Q416&lt;$Y$35,$Z$35,$Z$36)))))))))))</f>
        <v>648</v>
      </c>
      <c r="S416" s="2"/>
      <c r="T416" s="6">
        <f t="shared" si="64"/>
        <v>530600</v>
      </c>
      <c r="U416" s="4">
        <f>SUM(O416:$O$759)+T416</f>
        <v>599000.00000000023</v>
      </c>
      <c r="V416" s="4">
        <f>SUM(O416:$O$756)</f>
        <v>68400.000000000204</v>
      </c>
      <c r="W416" s="4">
        <f>SUM(R416:$S$759)</f>
        <v>52380</v>
      </c>
    </row>
    <row r="417" spans="1:23" x14ac:dyDescent="0.15">
      <c r="A417">
        <v>2</v>
      </c>
      <c r="B417" s="1">
        <v>42186</v>
      </c>
      <c r="C417">
        <v>267</v>
      </c>
      <c r="D417">
        <v>267.60000000000002</v>
      </c>
      <c r="E417">
        <v>263.10000000000002</v>
      </c>
      <c r="F417">
        <v>265.3</v>
      </c>
      <c r="G417">
        <v>190079200</v>
      </c>
      <c r="H417" s="2">
        <f t="shared" si="65"/>
        <v>50428011760</v>
      </c>
      <c r="I417">
        <f t="shared" si="66"/>
        <v>0.30000000000001137</v>
      </c>
      <c r="J417" t="str">
        <f t="shared" si="67"/>
        <v>高値超、安値超</v>
      </c>
      <c r="K417" t="str">
        <f t="shared" si="68"/>
        <v/>
      </c>
      <c r="N417" s="2">
        <f t="shared" si="63"/>
        <v>2000</v>
      </c>
      <c r="O417" s="2" t="str">
        <f t="shared" si="69"/>
        <v/>
      </c>
      <c r="P417" s="2">
        <f t="shared" si="70"/>
        <v>530000</v>
      </c>
      <c r="Q417" s="2">
        <f t="shared" ref="Q417:Q480" si="72">IF(OR(AND(P418="",P417=""),OR(AND(P417&lt;&gt;"",P418&lt;&gt;""))),"",IF(P418="",P417,P418))</f>
        <v>530000</v>
      </c>
      <c r="R417" s="2">
        <f t="shared" si="71"/>
        <v>648</v>
      </c>
      <c r="S417" s="2"/>
      <c r="T417" s="6">
        <f t="shared" si="64"/>
        <v>530600</v>
      </c>
      <c r="U417" s="4">
        <f>SUM(O417:$O$759)+T417</f>
        <v>599000.00000000023</v>
      </c>
      <c r="V417" s="4">
        <f>SUM(O417:$O$756)</f>
        <v>68400.000000000204</v>
      </c>
      <c r="W417" s="4">
        <f>SUM(R417:$S$759)</f>
        <v>51732</v>
      </c>
    </row>
    <row r="418" spans="1:23" x14ac:dyDescent="0.15">
      <c r="A418">
        <v>2</v>
      </c>
      <c r="B418" s="1">
        <v>42185</v>
      </c>
      <c r="C418">
        <v>264.3</v>
      </c>
      <c r="D418">
        <v>267.39999999999998</v>
      </c>
      <c r="E418">
        <v>258.7</v>
      </c>
      <c r="F418">
        <v>265</v>
      </c>
      <c r="G418">
        <v>349005000</v>
      </c>
      <c r="H418" s="2">
        <f t="shared" si="65"/>
        <v>92486325000</v>
      </c>
      <c r="I418">
        <f t="shared" si="66"/>
        <v>-0.10000000000002274</v>
      </c>
      <c r="J418" t="str">
        <f t="shared" si="67"/>
        <v/>
      </c>
      <c r="K418">
        <f t="shared" si="68"/>
        <v>0.10000000000002274</v>
      </c>
      <c r="N418" s="2">
        <f t="shared" si="63"/>
        <v>2000</v>
      </c>
      <c r="O418" s="2">
        <f t="shared" si="69"/>
        <v>200.00000000004547</v>
      </c>
      <c r="P418" s="2" t="str">
        <f t="shared" si="70"/>
        <v/>
      </c>
      <c r="Q418" s="2">
        <f t="shared" si="72"/>
        <v>549800</v>
      </c>
      <c r="R418" s="2">
        <f t="shared" si="71"/>
        <v>648</v>
      </c>
      <c r="S418" s="2"/>
      <c r="T418" s="6">
        <f t="shared" si="64"/>
        <v>530000</v>
      </c>
      <c r="U418" s="4">
        <f>SUM(O418:$O$759)+T418</f>
        <v>598400.00000000023</v>
      </c>
      <c r="V418" s="4">
        <f>SUM(O418:$O$756)</f>
        <v>68400.000000000204</v>
      </c>
      <c r="W418" s="4">
        <f>SUM(R418:$S$759)</f>
        <v>51084</v>
      </c>
    </row>
    <row r="419" spans="1:23" x14ac:dyDescent="0.15">
      <c r="A419">
        <v>2</v>
      </c>
      <c r="B419" s="1">
        <v>42184</v>
      </c>
      <c r="C419">
        <v>258.89999999999998</v>
      </c>
      <c r="D419">
        <v>268.60000000000002</v>
      </c>
      <c r="E419">
        <v>258.60000000000002</v>
      </c>
      <c r="F419">
        <v>265.10000000000002</v>
      </c>
      <c r="G419">
        <v>329175900</v>
      </c>
      <c r="H419" s="2">
        <f t="shared" si="65"/>
        <v>87264531090</v>
      </c>
      <c r="I419">
        <f t="shared" si="66"/>
        <v>-9.7999999999999545</v>
      </c>
      <c r="J419" t="str">
        <f t="shared" si="67"/>
        <v>高値割、安値割</v>
      </c>
      <c r="K419" t="str">
        <f t="shared" si="68"/>
        <v/>
      </c>
      <c r="N419" s="2">
        <f t="shared" si="63"/>
        <v>2000</v>
      </c>
      <c r="O419" s="2" t="str">
        <f t="shared" si="69"/>
        <v/>
      </c>
      <c r="P419" s="2">
        <f t="shared" si="70"/>
        <v>549800</v>
      </c>
      <c r="Q419" s="2">
        <f t="shared" si="72"/>
        <v>549800</v>
      </c>
      <c r="R419" s="2">
        <f t="shared" si="71"/>
        <v>648</v>
      </c>
      <c r="S419" s="2"/>
      <c r="T419" s="6">
        <f t="shared" si="64"/>
        <v>530200</v>
      </c>
      <c r="U419" s="4">
        <f>SUM(O419:$O$759)+T419</f>
        <v>598400.00000000012</v>
      </c>
      <c r="V419" s="4">
        <f>SUM(O419:$O$756)</f>
        <v>68200.00000000016</v>
      </c>
      <c r="W419" s="4">
        <f>SUM(R419:$S$759)</f>
        <v>50436</v>
      </c>
    </row>
    <row r="420" spans="1:23" x14ac:dyDescent="0.15">
      <c r="A420">
        <v>2</v>
      </c>
      <c r="B420" s="1">
        <v>42181</v>
      </c>
      <c r="C420">
        <v>270</v>
      </c>
      <c r="D420">
        <v>275.5</v>
      </c>
      <c r="E420">
        <v>268.8</v>
      </c>
      <c r="F420">
        <v>274.89999999999998</v>
      </c>
      <c r="G420">
        <v>243838100</v>
      </c>
      <c r="H420" s="2">
        <f t="shared" si="65"/>
        <v>67031093689.999992</v>
      </c>
      <c r="I420">
        <f t="shared" si="66"/>
        <v>3.8999999999999773</v>
      </c>
      <c r="J420" t="str">
        <f t="shared" si="67"/>
        <v/>
      </c>
      <c r="K420">
        <f t="shared" si="68"/>
        <v>-3.8999999999999773</v>
      </c>
      <c r="N420" s="2">
        <f t="shared" si="63"/>
        <v>2000</v>
      </c>
      <c r="O420" s="2">
        <f t="shared" si="69"/>
        <v>-7799.9999999999545</v>
      </c>
      <c r="P420" s="2" t="str">
        <f t="shared" si="70"/>
        <v/>
      </c>
      <c r="Q420" s="2" t="str">
        <f t="shared" si="72"/>
        <v/>
      </c>
      <c r="R420" s="2" t="str">
        <f t="shared" si="71"/>
        <v/>
      </c>
      <c r="S420" s="2"/>
      <c r="T420" s="6">
        <f t="shared" si="64"/>
        <v>549800</v>
      </c>
      <c r="U420" s="4">
        <f>SUM(O420:$O$759)+T420</f>
        <v>618000.00000000012</v>
      </c>
      <c r="V420" s="4">
        <f>SUM(O420:$O$756)</f>
        <v>68200.00000000016</v>
      </c>
      <c r="W420" s="4">
        <f>SUM(R420:$S$759)</f>
        <v>49788</v>
      </c>
    </row>
    <row r="421" spans="1:23" x14ac:dyDescent="0.15">
      <c r="A421">
        <v>2</v>
      </c>
      <c r="B421" s="1">
        <v>42180</v>
      </c>
      <c r="C421">
        <v>269</v>
      </c>
      <c r="D421">
        <v>273.2</v>
      </c>
      <c r="E421">
        <v>268.8</v>
      </c>
      <c r="F421">
        <v>271</v>
      </c>
      <c r="G421">
        <v>218125800</v>
      </c>
      <c r="H421" s="2">
        <f t="shared" si="65"/>
        <v>59112091800</v>
      </c>
      <c r="I421">
        <f t="shared" si="66"/>
        <v>-0.80000000000001137</v>
      </c>
      <c r="J421" t="str">
        <f t="shared" si="67"/>
        <v>高値割、安値割</v>
      </c>
      <c r="K421" t="str">
        <f t="shared" si="68"/>
        <v/>
      </c>
      <c r="N421" s="2">
        <f t="shared" si="63"/>
        <v>2000</v>
      </c>
      <c r="O421" s="2" t="str">
        <f t="shared" si="69"/>
        <v/>
      </c>
      <c r="P421" s="2" t="str">
        <f t="shared" si="70"/>
        <v/>
      </c>
      <c r="Q421" s="2" t="str">
        <f t="shared" si="72"/>
        <v/>
      </c>
      <c r="R421" s="2" t="str">
        <f t="shared" si="71"/>
        <v/>
      </c>
      <c r="S421" s="2"/>
      <c r="T421" s="6">
        <f t="shared" si="64"/>
        <v>542000</v>
      </c>
      <c r="U421" s="4">
        <f>SUM(O421:$O$759)+T421</f>
        <v>618000.00000000012</v>
      </c>
      <c r="V421" s="4">
        <f>SUM(O421:$O$756)</f>
        <v>76000.000000000102</v>
      </c>
      <c r="W421" s="4">
        <f>SUM(R421:$S$759)</f>
        <v>49788</v>
      </c>
    </row>
    <row r="422" spans="1:23" x14ac:dyDescent="0.15">
      <c r="A422">
        <v>2</v>
      </c>
      <c r="B422" s="1">
        <v>42179</v>
      </c>
      <c r="C422">
        <v>275</v>
      </c>
      <c r="D422">
        <v>276</v>
      </c>
      <c r="E422">
        <v>271.39999999999998</v>
      </c>
      <c r="F422">
        <v>271.8</v>
      </c>
      <c r="G422">
        <v>318424200</v>
      </c>
      <c r="H422" s="2">
        <f t="shared" si="65"/>
        <v>86547697560</v>
      </c>
      <c r="I422">
        <f t="shared" si="66"/>
        <v>1.3000000000000114</v>
      </c>
      <c r="J422" t="str">
        <f t="shared" si="67"/>
        <v>高値超、安値超</v>
      </c>
      <c r="K422" t="str">
        <f t="shared" si="68"/>
        <v/>
      </c>
      <c r="N422" s="2">
        <f t="shared" si="63"/>
        <v>2000</v>
      </c>
      <c r="O422" s="2" t="str">
        <f t="shared" si="69"/>
        <v/>
      </c>
      <c r="P422" s="2" t="str">
        <f t="shared" si="70"/>
        <v/>
      </c>
      <c r="Q422" s="2">
        <f t="shared" si="72"/>
        <v>517200.00000000006</v>
      </c>
      <c r="R422" s="2">
        <f t="shared" si="71"/>
        <v>648</v>
      </c>
      <c r="S422" s="2"/>
      <c r="T422" s="6">
        <f t="shared" si="64"/>
        <v>543600</v>
      </c>
      <c r="U422" s="4">
        <f>SUM(O422:$O$759)+T422</f>
        <v>619600.00000000012</v>
      </c>
      <c r="V422" s="4">
        <f>SUM(O422:$O$756)</f>
        <v>76000.000000000102</v>
      </c>
      <c r="W422" s="4">
        <f>SUM(R422:$S$759)</f>
        <v>49788</v>
      </c>
    </row>
    <row r="423" spans="1:23" x14ac:dyDescent="0.15">
      <c r="A423">
        <v>2</v>
      </c>
      <c r="B423" s="1">
        <v>42178</v>
      </c>
      <c r="C423">
        <v>260</v>
      </c>
      <c r="D423">
        <v>271.8</v>
      </c>
      <c r="E423">
        <v>259.89999999999998</v>
      </c>
      <c r="F423">
        <v>270.5</v>
      </c>
      <c r="G423">
        <v>482768800</v>
      </c>
      <c r="H423" s="2">
        <f t="shared" si="65"/>
        <v>130588960400</v>
      </c>
      <c r="I423">
        <f t="shared" si="66"/>
        <v>11.899999999999977</v>
      </c>
      <c r="J423" t="str">
        <f t="shared" si="67"/>
        <v>高値超、安値超</v>
      </c>
      <c r="K423" t="str">
        <f t="shared" si="68"/>
        <v/>
      </c>
      <c r="N423" s="2">
        <f t="shared" si="63"/>
        <v>2000</v>
      </c>
      <c r="O423" s="2" t="str">
        <f t="shared" si="69"/>
        <v/>
      </c>
      <c r="P423" s="2">
        <f t="shared" si="70"/>
        <v>517200.00000000006</v>
      </c>
      <c r="Q423" s="2" t="str">
        <f t="shared" si="72"/>
        <v/>
      </c>
      <c r="R423" s="2" t="str">
        <f t="shared" si="71"/>
        <v/>
      </c>
      <c r="S423" s="2"/>
      <c r="T423" s="6">
        <f t="shared" si="64"/>
        <v>541000</v>
      </c>
      <c r="U423" s="4">
        <f>SUM(O423:$O$759)+T423</f>
        <v>617000.00000000012</v>
      </c>
      <c r="V423" s="4">
        <f>SUM(O423:$O$756)</f>
        <v>76000.000000000102</v>
      </c>
      <c r="W423" s="4">
        <f>SUM(R423:$S$759)</f>
        <v>49140</v>
      </c>
    </row>
    <row r="424" spans="1:23" x14ac:dyDescent="0.15">
      <c r="A424">
        <v>2</v>
      </c>
      <c r="B424" s="1">
        <v>42177</v>
      </c>
      <c r="C424">
        <v>254</v>
      </c>
      <c r="D424">
        <v>259.3</v>
      </c>
      <c r="E424">
        <v>253</v>
      </c>
      <c r="F424">
        <v>258.60000000000002</v>
      </c>
      <c r="G424">
        <v>299074200</v>
      </c>
      <c r="H424" s="2">
        <f t="shared" si="65"/>
        <v>77340588120</v>
      </c>
      <c r="I424">
        <f t="shared" si="66"/>
        <v>6.2000000000000171</v>
      </c>
      <c r="J424" t="str">
        <f t="shared" si="67"/>
        <v>高値超、安値超</v>
      </c>
      <c r="K424">
        <f t="shared" si="68"/>
        <v>-6.2000000000000171</v>
      </c>
      <c r="N424" s="2">
        <f t="shared" si="63"/>
        <v>2000</v>
      </c>
      <c r="O424" s="2">
        <f t="shared" si="69"/>
        <v>-12400.000000000035</v>
      </c>
      <c r="P424" s="2">
        <f t="shared" si="70"/>
        <v>504800</v>
      </c>
      <c r="Q424" s="2" t="str">
        <f t="shared" si="72"/>
        <v/>
      </c>
      <c r="R424" s="2" t="str">
        <f t="shared" si="71"/>
        <v/>
      </c>
      <c r="S424" s="2"/>
      <c r="T424" s="6">
        <f t="shared" si="64"/>
        <v>517200.00000000006</v>
      </c>
      <c r="U424" s="4">
        <f>SUM(O424:$O$759)+T424</f>
        <v>593200.00000000012</v>
      </c>
      <c r="V424" s="4">
        <f>SUM(O424:$O$756)</f>
        <v>76000.000000000102</v>
      </c>
      <c r="W424" s="4">
        <f>SUM(R424:$S$759)</f>
        <v>49140</v>
      </c>
    </row>
    <row r="425" spans="1:23" x14ac:dyDescent="0.15">
      <c r="A425">
        <v>2</v>
      </c>
      <c r="B425" s="1">
        <v>42174</v>
      </c>
      <c r="C425">
        <v>255.2</v>
      </c>
      <c r="D425">
        <v>255.5</v>
      </c>
      <c r="E425">
        <v>250.1</v>
      </c>
      <c r="F425">
        <v>252.4</v>
      </c>
      <c r="G425">
        <v>189482100</v>
      </c>
      <c r="H425" s="2">
        <f t="shared" si="65"/>
        <v>47825282040</v>
      </c>
      <c r="I425">
        <f t="shared" si="66"/>
        <v>0.5</v>
      </c>
      <c r="J425" t="str">
        <f t="shared" si="67"/>
        <v>高値割、安値割</v>
      </c>
      <c r="K425">
        <f t="shared" si="68"/>
        <v>-0.5</v>
      </c>
      <c r="N425" s="2">
        <f t="shared" si="63"/>
        <v>2000</v>
      </c>
      <c r="O425" s="2">
        <f t="shared" si="69"/>
        <v>-1000</v>
      </c>
      <c r="P425" s="2">
        <f t="shared" si="70"/>
        <v>503800</v>
      </c>
      <c r="Q425" s="2" t="str">
        <f t="shared" si="72"/>
        <v/>
      </c>
      <c r="R425" s="2" t="str">
        <f t="shared" si="71"/>
        <v/>
      </c>
      <c r="S425" s="2"/>
      <c r="T425" s="6">
        <f t="shared" si="64"/>
        <v>504800</v>
      </c>
      <c r="U425" s="4">
        <f>SUM(O425:$O$759)+T425</f>
        <v>593200.00000000012</v>
      </c>
      <c r="V425" s="4">
        <f>SUM(O425:$O$756)</f>
        <v>88400.000000000146</v>
      </c>
      <c r="W425" s="4">
        <f>SUM(R425:$S$759)</f>
        <v>49140</v>
      </c>
    </row>
    <row r="426" spans="1:23" x14ac:dyDescent="0.15">
      <c r="A426">
        <v>2</v>
      </c>
      <c r="B426" s="1">
        <v>42173</v>
      </c>
      <c r="C426">
        <v>257.89999999999998</v>
      </c>
      <c r="D426">
        <v>257.89999999999998</v>
      </c>
      <c r="E426">
        <v>251.9</v>
      </c>
      <c r="F426">
        <v>251.9</v>
      </c>
      <c r="G426">
        <v>205263400</v>
      </c>
      <c r="H426" s="2">
        <f t="shared" si="65"/>
        <v>51705850460</v>
      </c>
      <c r="I426">
        <f t="shared" si="66"/>
        <v>-5.9000000000000057</v>
      </c>
      <c r="J426" t="str">
        <f t="shared" si="67"/>
        <v>高値割、安値割</v>
      </c>
      <c r="K426">
        <f t="shared" si="68"/>
        <v>5.9000000000000057</v>
      </c>
      <c r="N426" s="2">
        <f t="shared" si="63"/>
        <v>2000</v>
      </c>
      <c r="O426" s="2">
        <f t="shared" si="69"/>
        <v>11800.000000000011</v>
      </c>
      <c r="P426" s="2">
        <f t="shared" si="70"/>
        <v>515600</v>
      </c>
      <c r="Q426" s="2">
        <f t="shared" si="72"/>
        <v>515600</v>
      </c>
      <c r="R426" s="2">
        <f t="shared" si="71"/>
        <v>648</v>
      </c>
      <c r="S426" s="2"/>
      <c r="T426" s="6">
        <f t="shared" si="64"/>
        <v>503800</v>
      </c>
      <c r="U426" s="4">
        <f>SUM(O426:$O$759)+T426</f>
        <v>593200.00000000012</v>
      </c>
      <c r="V426" s="4">
        <f>SUM(O426:$O$756)</f>
        <v>89400.000000000146</v>
      </c>
      <c r="W426" s="4">
        <f>SUM(R426:$S$759)</f>
        <v>49140</v>
      </c>
    </row>
    <row r="427" spans="1:23" x14ac:dyDescent="0.15">
      <c r="A427">
        <v>2</v>
      </c>
      <c r="B427" s="1">
        <v>42172</v>
      </c>
      <c r="C427">
        <v>259.3</v>
      </c>
      <c r="D427">
        <v>261</v>
      </c>
      <c r="E427">
        <v>257</v>
      </c>
      <c r="F427">
        <v>257.8</v>
      </c>
      <c r="G427">
        <v>145862200</v>
      </c>
      <c r="H427" s="2">
        <f t="shared" si="65"/>
        <v>37603275160</v>
      </c>
      <c r="I427">
        <f t="shared" si="66"/>
        <v>0.30000000000001137</v>
      </c>
      <c r="J427" t="str">
        <f t="shared" si="67"/>
        <v>高値割、安値割</v>
      </c>
      <c r="K427">
        <f t="shared" si="68"/>
        <v>-0.30000000000001137</v>
      </c>
      <c r="N427" s="2">
        <f t="shared" si="63"/>
        <v>2000</v>
      </c>
      <c r="O427" s="2">
        <f t="shared" si="69"/>
        <v>-600.00000000002274</v>
      </c>
      <c r="P427" s="2" t="str">
        <f t="shared" si="70"/>
        <v/>
      </c>
      <c r="Q427" s="2" t="str">
        <f t="shared" si="72"/>
        <v/>
      </c>
      <c r="R427" s="2" t="str">
        <f t="shared" si="71"/>
        <v/>
      </c>
      <c r="S427" s="2"/>
      <c r="T427" s="6">
        <f t="shared" si="64"/>
        <v>515600</v>
      </c>
      <c r="U427" s="4">
        <f>SUM(O427:$O$759)+T427</f>
        <v>593200.00000000012</v>
      </c>
      <c r="V427" s="4">
        <f>SUM(O427:$O$756)</f>
        <v>77600.000000000146</v>
      </c>
      <c r="W427" s="4">
        <f>SUM(R427:$S$759)</f>
        <v>48492</v>
      </c>
    </row>
    <row r="428" spans="1:23" x14ac:dyDescent="0.15">
      <c r="A428">
        <v>2</v>
      </c>
      <c r="B428" s="1">
        <v>42171</v>
      </c>
      <c r="C428">
        <v>262</v>
      </c>
      <c r="D428">
        <v>262.3</v>
      </c>
      <c r="E428">
        <v>257.3</v>
      </c>
      <c r="F428">
        <v>257.5</v>
      </c>
      <c r="G428">
        <v>187297200</v>
      </c>
      <c r="H428" s="2">
        <f t="shared" si="65"/>
        <v>48229029000</v>
      </c>
      <c r="I428">
        <f t="shared" si="66"/>
        <v>-5.8999999999999773</v>
      </c>
      <c r="J428" t="str">
        <f t="shared" si="67"/>
        <v>高値割、安値割</v>
      </c>
      <c r="K428" t="str">
        <f t="shared" si="68"/>
        <v/>
      </c>
      <c r="N428" s="2">
        <f t="shared" si="63"/>
        <v>2000</v>
      </c>
      <c r="O428" s="2" t="str">
        <f t="shared" si="69"/>
        <v/>
      </c>
      <c r="P428" s="2" t="str">
        <f t="shared" si="70"/>
        <v/>
      </c>
      <c r="Q428" s="2" t="str">
        <f t="shared" si="72"/>
        <v/>
      </c>
      <c r="R428" s="2" t="str">
        <f t="shared" si="71"/>
        <v/>
      </c>
      <c r="S428" s="2"/>
      <c r="T428" s="6">
        <f t="shared" si="64"/>
        <v>515000</v>
      </c>
      <c r="U428" s="4">
        <f>SUM(O428:$O$759)+T428</f>
        <v>593200.00000000012</v>
      </c>
      <c r="V428" s="4">
        <f>SUM(O428:$O$756)</f>
        <v>78200.00000000016</v>
      </c>
      <c r="W428" s="4">
        <f>SUM(R428:$S$759)</f>
        <v>48492</v>
      </c>
    </row>
    <row r="429" spans="1:23" x14ac:dyDescent="0.15">
      <c r="A429">
        <v>2</v>
      </c>
      <c r="B429" s="1">
        <v>42170</v>
      </c>
      <c r="C429">
        <v>262</v>
      </c>
      <c r="D429">
        <v>265.10000000000002</v>
      </c>
      <c r="E429">
        <v>261.60000000000002</v>
      </c>
      <c r="F429">
        <v>263.39999999999998</v>
      </c>
      <c r="G429">
        <v>164871200</v>
      </c>
      <c r="H429" s="2">
        <f t="shared" si="65"/>
        <v>43427074080</v>
      </c>
      <c r="I429">
        <f t="shared" si="66"/>
        <v>0.69999999999998863</v>
      </c>
      <c r="J429" t="str">
        <f t="shared" si="67"/>
        <v/>
      </c>
      <c r="K429" t="str">
        <f t="shared" si="68"/>
        <v/>
      </c>
      <c r="N429" s="2">
        <f t="shared" si="63"/>
        <v>2000</v>
      </c>
      <c r="O429" s="2" t="str">
        <f t="shared" si="69"/>
        <v/>
      </c>
      <c r="P429" s="2" t="str">
        <f t="shared" si="70"/>
        <v/>
      </c>
      <c r="Q429" s="2">
        <f t="shared" si="72"/>
        <v>522000</v>
      </c>
      <c r="R429" s="2">
        <f t="shared" si="71"/>
        <v>648</v>
      </c>
      <c r="S429" s="2"/>
      <c r="T429" s="6">
        <f t="shared" si="64"/>
        <v>526800</v>
      </c>
      <c r="U429" s="4">
        <f>SUM(O429:$O$759)+T429</f>
        <v>605000.00000000012</v>
      </c>
      <c r="V429" s="4">
        <f>SUM(O429:$O$756)</f>
        <v>78200.00000000016</v>
      </c>
      <c r="W429" s="4">
        <f>SUM(R429:$S$759)</f>
        <v>48492</v>
      </c>
    </row>
    <row r="430" spans="1:23" x14ac:dyDescent="0.15">
      <c r="A430">
        <v>2</v>
      </c>
      <c r="B430" s="1">
        <v>42167</v>
      </c>
      <c r="C430">
        <v>265</v>
      </c>
      <c r="D430">
        <v>265.5</v>
      </c>
      <c r="E430">
        <v>261.39999999999998</v>
      </c>
      <c r="F430">
        <v>262.7</v>
      </c>
      <c r="G430">
        <v>267326300</v>
      </c>
      <c r="H430" s="2">
        <f t="shared" si="65"/>
        <v>70226619010</v>
      </c>
      <c r="I430">
        <f t="shared" si="66"/>
        <v>1.6999999999999886</v>
      </c>
      <c r="J430" t="str">
        <f t="shared" si="67"/>
        <v>高値超、安値超</v>
      </c>
      <c r="K430" t="str">
        <f t="shared" si="68"/>
        <v/>
      </c>
      <c r="N430" s="2">
        <f t="shared" si="63"/>
        <v>2000</v>
      </c>
      <c r="O430" s="2" t="str">
        <f t="shared" si="69"/>
        <v/>
      </c>
      <c r="P430" s="2">
        <f t="shared" si="70"/>
        <v>522000</v>
      </c>
      <c r="Q430" s="2" t="str">
        <f t="shared" si="72"/>
        <v/>
      </c>
      <c r="R430" s="2" t="str">
        <f t="shared" si="71"/>
        <v/>
      </c>
      <c r="S430" s="2"/>
      <c r="T430" s="6">
        <f t="shared" si="64"/>
        <v>525400</v>
      </c>
      <c r="U430" s="4">
        <f>SUM(O430:$O$759)+T430</f>
        <v>603600.00000000012</v>
      </c>
      <c r="V430" s="4">
        <f>SUM(O430:$O$756)</f>
        <v>78200.00000000016</v>
      </c>
      <c r="W430" s="4">
        <f>SUM(R430:$S$759)</f>
        <v>47844</v>
      </c>
    </row>
    <row r="431" spans="1:23" x14ac:dyDescent="0.15">
      <c r="A431">
        <v>2</v>
      </c>
      <c r="B431" s="1">
        <v>42166</v>
      </c>
      <c r="C431">
        <v>261.39999999999998</v>
      </c>
      <c r="D431">
        <v>264.7</v>
      </c>
      <c r="E431">
        <v>258.8</v>
      </c>
      <c r="F431">
        <v>261</v>
      </c>
      <c r="G431">
        <v>264136100</v>
      </c>
      <c r="H431" s="2">
        <f t="shared" si="65"/>
        <v>68939522100</v>
      </c>
      <c r="I431">
        <f t="shared" si="66"/>
        <v>4.1999999999999886</v>
      </c>
      <c r="J431" t="str">
        <f t="shared" si="67"/>
        <v>高値超、安値超</v>
      </c>
      <c r="K431">
        <f t="shared" si="68"/>
        <v>-4.1999999999999886</v>
      </c>
      <c r="N431" s="2">
        <f t="shared" si="63"/>
        <v>2000</v>
      </c>
      <c r="O431" s="2">
        <f t="shared" si="69"/>
        <v>-8399.9999999999782</v>
      </c>
      <c r="P431" s="2">
        <f t="shared" si="70"/>
        <v>513600</v>
      </c>
      <c r="Q431" s="2">
        <f t="shared" si="72"/>
        <v>513600</v>
      </c>
      <c r="R431" s="2">
        <f t="shared" si="71"/>
        <v>648</v>
      </c>
      <c r="S431" s="2"/>
      <c r="T431" s="6">
        <f t="shared" si="64"/>
        <v>522000</v>
      </c>
      <c r="U431" s="4">
        <f>SUM(O431:$O$759)+T431</f>
        <v>600200.00000000012</v>
      </c>
      <c r="V431" s="4">
        <f>SUM(O431:$O$756)</f>
        <v>78200.00000000016</v>
      </c>
      <c r="W431" s="4">
        <f>SUM(R431:$S$759)</f>
        <v>47844</v>
      </c>
    </row>
    <row r="432" spans="1:23" x14ac:dyDescent="0.15">
      <c r="A432">
        <v>2</v>
      </c>
      <c r="B432" s="1">
        <v>42165</v>
      </c>
      <c r="C432">
        <v>260</v>
      </c>
      <c r="D432">
        <v>263.7</v>
      </c>
      <c r="E432">
        <v>255.6</v>
      </c>
      <c r="F432">
        <v>256.8</v>
      </c>
      <c r="G432">
        <v>315595900</v>
      </c>
      <c r="H432" s="2">
        <f t="shared" si="65"/>
        <v>81045027120</v>
      </c>
      <c r="I432">
        <f t="shared" si="66"/>
        <v>-3.5</v>
      </c>
      <c r="J432" t="str">
        <f t="shared" si="67"/>
        <v>高値割、安値割</v>
      </c>
      <c r="K432">
        <f t="shared" si="68"/>
        <v>3.5</v>
      </c>
      <c r="N432" s="2">
        <f t="shared" si="63"/>
        <v>2000</v>
      </c>
      <c r="O432" s="2">
        <f t="shared" si="69"/>
        <v>7000</v>
      </c>
      <c r="P432" s="2" t="str">
        <f t="shared" si="70"/>
        <v/>
      </c>
      <c r="Q432" s="2">
        <f t="shared" si="72"/>
        <v>530400</v>
      </c>
      <c r="R432" s="2">
        <f t="shared" si="71"/>
        <v>648</v>
      </c>
      <c r="S432" s="2"/>
      <c r="T432" s="6">
        <f t="shared" si="64"/>
        <v>513600</v>
      </c>
      <c r="U432" s="4">
        <f>SUM(O432:$O$759)+T432</f>
        <v>600200.00000000012</v>
      </c>
      <c r="V432" s="4">
        <f>SUM(O432:$O$756)</f>
        <v>86600.000000000131</v>
      </c>
      <c r="W432" s="4">
        <f>SUM(R432:$S$759)</f>
        <v>47196</v>
      </c>
    </row>
    <row r="433" spans="1:23" x14ac:dyDescent="0.15">
      <c r="A433">
        <v>2</v>
      </c>
      <c r="B433" s="1">
        <v>42164</v>
      </c>
      <c r="C433">
        <v>262.89999999999998</v>
      </c>
      <c r="D433">
        <v>267.7</v>
      </c>
      <c r="E433">
        <v>260.3</v>
      </c>
      <c r="F433">
        <v>260.3</v>
      </c>
      <c r="G433">
        <v>234178000</v>
      </c>
      <c r="H433" s="2">
        <f t="shared" si="65"/>
        <v>60956533400</v>
      </c>
      <c r="I433">
        <f t="shared" si="66"/>
        <v>-4.8999999999999773</v>
      </c>
      <c r="J433" t="str">
        <f t="shared" si="67"/>
        <v>高値割、安値割</v>
      </c>
      <c r="K433" t="str">
        <f t="shared" si="68"/>
        <v/>
      </c>
      <c r="N433" s="2">
        <f t="shared" si="63"/>
        <v>2000</v>
      </c>
      <c r="O433" s="2" t="str">
        <f t="shared" si="69"/>
        <v/>
      </c>
      <c r="P433" s="2">
        <f t="shared" si="70"/>
        <v>530400</v>
      </c>
      <c r="Q433" s="2">
        <f t="shared" si="72"/>
        <v>530400</v>
      </c>
      <c r="R433" s="2">
        <f t="shared" si="71"/>
        <v>648</v>
      </c>
      <c r="S433" s="2"/>
      <c r="T433" s="6">
        <f t="shared" si="64"/>
        <v>520600</v>
      </c>
      <c r="U433" s="4">
        <f>SUM(O433:$O$759)+T433</f>
        <v>600200.00000000012</v>
      </c>
      <c r="V433" s="4">
        <f>SUM(O433:$O$756)</f>
        <v>79600.000000000131</v>
      </c>
      <c r="W433" s="4">
        <f>SUM(R433:$S$759)</f>
        <v>46548</v>
      </c>
    </row>
    <row r="434" spans="1:23" x14ac:dyDescent="0.15">
      <c r="A434">
        <v>2</v>
      </c>
      <c r="B434" s="1">
        <v>42163</v>
      </c>
      <c r="C434">
        <v>270.5</v>
      </c>
      <c r="D434">
        <v>271.39999999999998</v>
      </c>
      <c r="E434">
        <v>264.10000000000002</v>
      </c>
      <c r="F434">
        <v>265.2</v>
      </c>
      <c r="G434">
        <v>220129700</v>
      </c>
      <c r="H434" s="2">
        <f t="shared" si="65"/>
        <v>58378396440</v>
      </c>
      <c r="I434">
        <f t="shared" si="66"/>
        <v>1</v>
      </c>
      <c r="J434" t="str">
        <f t="shared" si="67"/>
        <v>高値超、安値超</v>
      </c>
      <c r="K434">
        <f t="shared" si="68"/>
        <v>-1</v>
      </c>
      <c r="N434" s="2">
        <f t="shared" si="63"/>
        <v>2000</v>
      </c>
      <c r="O434" s="2">
        <f t="shared" si="69"/>
        <v>-2000</v>
      </c>
      <c r="P434" s="2" t="str">
        <f t="shared" si="70"/>
        <v/>
      </c>
      <c r="Q434" s="2">
        <f t="shared" si="72"/>
        <v>538200</v>
      </c>
      <c r="R434" s="2">
        <f t="shared" si="71"/>
        <v>648</v>
      </c>
      <c r="S434" s="2"/>
      <c r="T434" s="6">
        <f t="shared" si="64"/>
        <v>530400</v>
      </c>
      <c r="U434" s="4">
        <f>SUM(O434:$O$759)+T434</f>
        <v>610000.00000000012</v>
      </c>
      <c r="V434" s="4">
        <f>SUM(O434:$O$756)</f>
        <v>79600.000000000131</v>
      </c>
      <c r="W434" s="4">
        <f>SUM(R434:$S$759)</f>
        <v>45900</v>
      </c>
    </row>
    <row r="435" spans="1:23" x14ac:dyDescent="0.15">
      <c r="A435">
        <v>2</v>
      </c>
      <c r="B435" s="1">
        <v>42160</v>
      </c>
      <c r="C435">
        <v>266</v>
      </c>
      <c r="D435">
        <v>267.89999999999998</v>
      </c>
      <c r="E435">
        <v>263.10000000000002</v>
      </c>
      <c r="F435">
        <v>264.2</v>
      </c>
      <c r="G435">
        <v>236236400</v>
      </c>
      <c r="H435" s="2">
        <f t="shared" si="65"/>
        <v>62413656880</v>
      </c>
      <c r="I435">
        <f t="shared" si="66"/>
        <v>-4.9000000000000341</v>
      </c>
      <c r="J435" t="str">
        <f t="shared" si="67"/>
        <v>高値割、安値割</v>
      </c>
      <c r="K435" t="str">
        <f t="shared" si="68"/>
        <v/>
      </c>
      <c r="N435" s="2">
        <f t="shared" si="63"/>
        <v>2000</v>
      </c>
      <c r="O435" s="2" t="str">
        <f t="shared" si="69"/>
        <v/>
      </c>
      <c r="P435" s="2">
        <f t="shared" si="70"/>
        <v>538200</v>
      </c>
      <c r="Q435" s="2">
        <f t="shared" si="72"/>
        <v>538200</v>
      </c>
      <c r="R435" s="2">
        <f t="shared" si="71"/>
        <v>648</v>
      </c>
      <c r="S435" s="2"/>
      <c r="T435" s="6">
        <f t="shared" si="64"/>
        <v>528400</v>
      </c>
      <c r="U435" s="4">
        <f>SUM(O435:$O$759)+T435</f>
        <v>610000.00000000012</v>
      </c>
      <c r="V435" s="4">
        <f>SUM(O435:$O$756)</f>
        <v>81600.000000000131</v>
      </c>
      <c r="W435" s="4">
        <f>SUM(R435:$S$759)</f>
        <v>45252</v>
      </c>
    </row>
    <row r="436" spans="1:23" x14ac:dyDescent="0.15">
      <c r="A436">
        <v>2</v>
      </c>
      <c r="B436" s="1">
        <v>42159</v>
      </c>
      <c r="C436">
        <v>267.39999999999998</v>
      </c>
      <c r="D436">
        <v>272.2</v>
      </c>
      <c r="E436">
        <v>266.7</v>
      </c>
      <c r="F436">
        <v>269.10000000000002</v>
      </c>
      <c r="G436">
        <v>247602100</v>
      </c>
      <c r="H436" s="2">
        <f t="shared" si="65"/>
        <v>66629725110.000008</v>
      </c>
      <c r="I436">
        <f t="shared" si="66"/>
        <v>2.3000000000000114</v>
      </c>
      <c r="J436" t="str">
        <f t="shared" si="67"/>
        <v>高値超、安値超</v>
      </c>
      <c r="K436">
        <f t="shared" si="68"/>
        <v>-2.3000000000000114</v>
      </c>
      <c r="N436" s="2">
        <f t="shared" si="63"/>
        <v>2000</v>
      </c>
      <c r="O436" s="2">
        <f t="shared" si="69"/>
        <v>-4600.0000000000227</v>
      </c>
      <c r="P436" s="2" t="str">
        <f t="shared" si="70"/>
        <v/>
      </c>
      <c r="Q436" s="2" t="str">
        <f t="shared" si="72"/>
        <v/>
      </c>
      <c r="R436" s="2" t="str">
        <f t="shared" si="71"/>
        <v/>
      </c>
      <c r="S436" s="2"/>
      <c r="T436" s="6">
        <f t="shared" si="64"/>
        <v>538200</v>
      </c>
      <c r="U436" s="4">
        <f>SUM(O436:$O$759)+T436</f>
        <v>619800.00000000012</v>
      </c>
      <c r="V436" s="4">
        <f>SUM(O436:$O$756)</f>
        <v>81600.000000000131</v>
      </c>
      <c r="W436" s="4">
        <f>SUM(R436:$S$759)</f>
        <v>44604</v>
      </c>
    </row>
    <row r="437" spans="1:23" x14ac:dyDescent="0.15">
      <c r="A437">
        <v>2</v>
      </c>
      <c r="B437" s="1">
        <v>42158</v>
      </c>
      <c r="C437">
        <v>268.10000000000002</v>
      </c>
      <c r="D437">
        <v>270.89999999999998</v>
      </c>
      <c r="E437">
        <v>265.8</v>
      </c>
      <c r="F437">
        <v>266.8</v>
      </c>
      <c r="G437">
        <v>307706200</v>
      </c>
      <c r="H437" s="2">
        <f t="shared" si="65"/>
        <v>82096014160</v>
      </c>
      <c r="I437">
        <f t="shared" si="66"/>
        <v>-3.6999999999999886</v>
      </c>
      <c r="J437" t="str">
        <f t="shared" si="67"/>
        <v>高値割、安値割</v>
      </c>
      <c r="K437" t="str">
        <f t="shared" si="68"/>
        <v/>
      </c>
      <c r="N437" s="2">
        <f t="shared" si="63"/>
        <v>2000</v>
      </c>
      <c r="O437" s="2" t="str">
        <f t="shared" si="69"/>
        <v/>
      </c>
      <c r="P437" s="2" t="str">
        <f t="shared" si="70"/>
        <v/>
      </c>
      <c r="Q437" s="2" t="str">
        <f t="shared" si="72"/>
        <v/>
      </c>
      <c r="R437" s="2" t="str">
        <f t="shared" si="71"/>
        <v/>
      </c>
      <c r="S437" s="2"/>
      <c r="T437" s="6">
        <f t="shared" si="64"/>
        <v>533600</v>
      </c>
      <c r="U437" s="4">
        <f>SUM(O437:$O$759)+T437</f>
        <v>619800.00000000012</v>
      </c>
      <c r="V437" s="4">
        <f>SUM(O437:$O$756)</f>
        <v>86200.00000000016</v>
      </c>
      <c r="W437" s="4">
        <f>SUM(R437:$S$759)</f>
        <v>44604</v>
      </c>
    </row>
    <row r="438" spans="1:23" x14ac:dyDescent="0.15">
      <c r="A438">
        <v>2</v>
      </c>
      <c r="B438" s="1">
        <v>42157</v>
      </c>
      <c r="C438">
        <v>280</v>
      </c>
      <c r="D438">
        <v>280.39999999999998</v>
      </c>
      <c r="E438">
        <v>269.7</v>
      </c>
      <c r="F438">
        <v>270.5</v>
      </c>
      <c r="G438">
        <v>436073600</v>
      </c>
      <c r="H438" s="2">
        <f t="shared" si="65"/>
        <v>117957908800</v>
      </c>
      <c r="I438">
        <f t="shared" si="66"/>
        <v>-9.1000000000000227</v>
      </c>
      <c r="J438" t="str">
        <f t="shared" si="67"/>
        <v/>
      </c>
      <c r="K438" t="str">
        <f t="shared" si="68"/>
        <v/>
      </c>
      <c r="N438" s="2">
        <f t="shared" si="63"/>
        <v>2000</v>
      </c>
      <c r="O438" s="2" t="str">
        <f t="shared" si="69"/>
        <v/>
      </c>
      <c r="P438" s="2" t="str">
        <f t="shared" si="70"/>
        <v/>
      </c>
      <c r="Q438" s="2" t="str">
        <f t="shared" si="72"/>
        <v/>
      </c>
      <c r="R438" s="2" t="str">
        <f t="shared" si="71"/>
        <v/>
      </c>
      <c r="S438" s="2"/>
      <c r="T438" s="6">
        <f t="shared" si="64"/>
        <v>541000</v>
      </c>
      <c r="U438" s="4">
        <f>SUM(O438:$O$759)+T438</f>
        <v>627200.00000000012</v>
      </c>
      <c r="V438" s="4">
        <f>SUM(O438:$O$756)</f>
        <v>86200.00000000016</v>
      </c>
      <c r="W438" s="4">
        <f>SUM(R438:$S$759)</f>
        <v>44604</v>
      </c>
    </row>
    <row r="439" spans="1:23" x14ac:dyDescent="0.15">
      <c r="A439">
        <v>2</v>
      </c>
      <c r="B439" s="1">
        <v>42156</v>
      </c>
      <c r="C439">
        <v>269.89999999999998</v>
      </c>
      <c r="D439">
        <v>280.39999999999998</v>
      </c>
      <c r="E439">
        <v>269.10000000000002</v>
      </c>
      <c r="F439">
        <v>279.60000000000002</v>
      </c>
      <c r="G439">
        <v>378675800</v>
      </c>
      <c r="H439" s="2">
        <f t="shared" si="65"/>
        <v>105877753680.00002</v>
      </c>
      <c r="I439">
        <f t="shared" si="66"/>
        <v>5</v>
      </c>
      <c r="J439" t="str">
        <f t="shared" si="67"/>
        <v>高値超、安値超</v>
      </c>
      <c r="K439" t="str">
        <f t="shared" si="68"/>
        <v/>
      </c>
      <c r="N439" s="2">
        <f t="shared" si="63"/>
        <v>2000</v>
      </c>
      <c r="O439" s="2" t="str">
        <f t="shared" si="69"/>
        <v/>
      </c>
      <c r="P439" s="2" t="str">
        <f t="shared" si="70"/>
        <v/>
      </c>
      <c r="Q439" s="2" t="str">
        <f t="shared" si="72"/>
        <v/>
      </c>
      <c r="R439" s="2" t="str">
        <f t="shared" si="71"/>
        <v/>
      </c>
      <c r="S439" s="2"/>
      <c r="T439" s="6">
        <f t="shared" si="64"/>
        <v>559200</v>
      </c>
      <c r="U439" s="4">
        <f>SUM(O439:$O$759)+T439</f>
        <v>645400.00000000012</v>
      </c>
      <c r="V439" s="4">
        <f>SUM(O439:$O$756)</f>
        <v>86200.00000000016</v>
      </c>
      <c r="W439" s="4">
        <f>SUM(R439:$S$759)</f>
        <v>44604</v>
      </c>
    </row>
    <row r="440" spans="1:23" x14ac:dyDescent="0.15">
      <c r="A440">
        <v>2</v>
      </c>
      <c r="B440" s="1">
        <v>42153</v>
      </c>
      <c r="C440">
        <v>273</v>
      </c>
      <c r="D440">
        <v>279</v>
      </c>
      <c r="E440">
        <v>266.10000000000002</v>
      </c>
      <c r="F440">
        <v>274.60000000000002</v>
      </c>
      <c r="G440">
        <v>580912700</v>
      </c>
      <c r="H440" s="2">
        <f t="shared" si="65"/>
        <v>159518627420</v>
      </c>
      <c r="I440">
        <f t="shared" si="66"/>
        <v>3.5</v>
      </c>
      <c r="J440" t="str">
        <f t="shared" si="67"/>
        <v>高値超、安値超</v>
      </c>
      <c r="K440" t="str">
        <f t="shared" si="68"/>
        <v/>
      </c>
      <c r="N440" s="2">
        <f t="shared" si="63"/>
        <v>2000</v>
      </c>
      <c r="O440" s="2" t="str">
        <f t="shared" si="69"/>
        <v/>
      </c>
      <c r="P440" s="2" t="str">
        <f t="shared" si="70"/>
        <v/>
      </c>
      <c r="Q440" s="2" t="str">
        <f t="shared" si="72"/>
        <v/>
      </c>
      <c r="R440" s="2" t="str">
        <f t="shared" si="71"/>
        <v/>
      </c>
      <c r="S440" s="2"/>
      <c r="T440" s="6">
        <f t="shared" si="64"/>
        <v>549200</v>
      </c>
      <c r="U440" s="4">
        <f>SUM(O440:$O$759)+T440</f>
        <v>635400.00000000012</v>
      </c>
      <c r="V440" s="4">
        <f>SUM(O440:$O$756)</f>
        <v>86200.00000000016</v>
      </c>
      <c r="W440" s="4">
        <f>SUM(R440:$S$759)</f>
        <v>44604</v>
      </c>
    </row>
    <row r="441" spans="1:23" x14ac:dyDescent="0.15">
      <c r="A441">
        <v>2</v>
      </c>
      <c r="B441" s="1">
        <v>42152</v>
      </c>
      <c r="C441">
        <v>259</v>
      </c>
      <c r="D441">
        <v>272.89999999999998</v>
      </c>
      <c r="E441">
        <v>259</v>
      </c>
      <c r="F441">
        <v>271.10000000000002</v>
      </c>
      <c r="G441">
        <v>620879700</v>
      </c>
      <c r="H441" s="2">
        <f t="shared" si="65"/>
        <v>168320486670</v>
      </c>
      <c r="I441">
        <f t="shared" si="66"/>
        <v>15.100000000000023</v>
      </c>
      <c r="J441" t="str">
        <f t="shared" si="67"/>
        <v>高値超、安値超</v>
      </c>
      <c r="K441" t="str">
        <f t="shared" si="68"/>
        <v/>
      </c>
      <c r="N441" s="2">
        <f t="shared" si="63"/>
        <v>2000</v>
      </c>
      <c r="O441" s="2" t="str">
        <f t="shared" si="69"/>
        <v/>
      </c>
      <c r="P441" s="2" t="str">
        <f t="shared" si="70"/>
        <v/>
      </c>
      <c r="Q441" s="2" t="str">
        <f t="shared" si="72"/>
        <v/>
      </c>
      <c r="R441" s="2" t="str">
        <f t="shared" si="71"/>
        <v/>
      </c>
      <c r="S441" s="2"/>
      <c r="T441" s="6">
        <f t="shared" si="64"/>
        <v>542200</v>
      </c>
      <c r="U441" s="4">
        <f>SUM(O441:$O$759)+T441</f>
        <v>628400.00000000012</v>
      </c>
      <c r="V441" s="4">
        <f>SUM(O441:$O$756)</f>
        <v>86200.00000000016</v>
      </c>
      <c r="W441" s="4">
        <f>SUM(R441:$S$759)</f>
        <v>44604</v>
      </c>
    </row>
    <row r="442" spans="1:23" x14ac:dyDescent="0.15">
      <c r="A442">
        <v>2</v>
      </c>
      <c r="B442" s="1">
        <v>42151</v>
      </c>
      <c r="C442">
        <v>249</v>
      </c>
      <c r="D442">
        <v>257</v>
      </c>
      <c r="E442">
        <v>248.2</v>
      </c>
      <c r="F442">
        <v>256</v>
      </c>
      <c r="G442">
        <v>306544200</v>
      </c>
      <c r="H442" s="2">
        <f t="shared" si="65"/>
        <v>78475315200</v>
      </c>
      <c r="I442">
        <f t="shared" si="66"/>
        <v>6</v>
      </c>
      <c r="J442" t="str">
        <f t="shared" si="67"/>
        <v/>
      </c>
      <c r="K442" t="str">
        <f t="shared" si="68"/>
        <v/>
      </c>
      <c r="N442" s="2">
        <f t="shared" si="63"/>
        <v>2000</v>
      </c>
      <c r="O442" s="2" t="str">
        <f t="shared" si="69"/>
        <v/>
      </c>
      <c r="P442" s="2" t="str">
        <f t="shared" si="70"/>
        <v/>
      </c>
      <c r="Q442" s="2" t="str">
        <f t="shared" si="72"/>
        <v/>
      </c>
      <c r="R442" s="2" t="str">
        <f t="shared" si="71"/>
        <v/>
      </c>
      <c r="S442" s="2"/>
      <c r="T442" s="6">
        <f t="shared" si="64"/>
        <v>512000</v>
      </c>
      <c r="U442" s="4">
        <f>SUM(O442:$O$759)+T442</f>
        <v>598200.00000000012</v>
      </c>
      <c r="V442" s="4">
        <f>SUM(O442:$O$756)</f>
        <v>86200.00000000016</v>
      </c>
      <c r="W442" s="4">
        <f>SUM(R442:$S$759)</f>
        <v>44604</v>
      </c>
    </row>
    <row r="443" spans="1:23" x14ac:dyDescent="0.15">
      <c r="A443">
        <v>2</v>
      </c>
      <c r="B443" s="1">
        <v>42150</v>
      </c>
      <c r="C443">
        <v>251.4</v>
      </c>
      <c r="D443">
        <v>252</v>
      </c>
      <c r="E443">
        <v>249.6</v>
      </c>
      <c r="F443">
        <v>250</v>
      </c>
      <c r="G443">
        <v>107690100</v>
      </c>
      <c r="H443" s="2">
        <f t="shared" si="65"/>
        <v>26922525000</v>
      </c>
      <c r="I443">
        <f t="shared" si="66"/>
        <v>-1.0999999999999943</v>
      </c>
      <c r="J443" t="str">
        <f t="shared" si="67"/>
        <v>高値超、安値超</v>
      </c>
      <c r="K443" t="str">
        <f t="shared" si="68"/>
        <v/>
      </c>
      <c r="N443" s="2">
        <f t="shared" si="63"/>
        <v>2000</v>
      </c>
      <c r="O443" s="2" t="str">
        <f t="shared" si="69"/>
        <v/>
      </c>
      <c r="P443" s="2" t="str">
        <f t="shared" si="70"/>
        <v/>
      </c>
      <c r="Q443" s="2" t="str">
        <f t="shared" si="72"/>
        <v/>
      </c>
      <c r="R443" s="2" t="str">
        <f t="shared" si="71"/>
        <v/>
      </c>
      <c r="S443" s="2"/>
      <c r="T443" s="6">
        <f t="shared" si="64"/>
        <v>500000</v>
      </c>
      <c r="U443" s="4">
        <f>SUM(O443:$O$759)+T443</f>
        <v>586200.00000000012</v>
      </c>
      <c r="V443" s="4">
        <f>SUM(O443:$O$756)</f>
        <v>86200.00000000016</v>
      </c>
      <c r="W443" s="4">
        <f>SUM(R443:$S$759)</f>
        <v>44604</v>
      </c>
    </row>
    <row r="444" spans="1:23" x14ac:dyDescent="0.15">
      <c r="A444">
        <v>2</v>
      </c>
      <c r="B444" s="1">
        <v>42149</v>
      </c>
      <c r="C444">
        <v>250</v>
      </c>
      <c r="D444">
        <v>251.9</v>
      </c>
      <c r="E444">
        <v>249.3</v>
      </c>
      <c r="F444">
        <v>251.1</v>
      </c>
      <c r="G444">
        <v>182631300</v>
      </c>
      <c r="H444" s="2">
        <f t="shared" si="65"/>
        <v>45858719430</v>
      </c>
      <c r="I444">
        <f t="shared" si="66"/>
        <v>2.6999999999999886</v>
      </c>
      <c r="J444" t="str">
        <f t="shared" si="67"/>
        <v>高値超、安値超</v>
      </c>
      <c r="K444" t="str">
        <f t="shared" si="68"/>
        <v/>
      </c>
      <c r="N444" s="2">
        <f t="shared" si="63"/>
        <v>2000</v>
      </c>
      <c r="O444" s="2" t="str">
        <f t="shared" si="69"/>
        <v/>
      </c>
      <c r="P444" s="2" t="str">
        <f t="shared" si="70"/>
        <v/>
      </c>
      <c r="Q444" s="2" t="str">
        <f t="shared" si="72"/>
        <v/>
      </c>
      <c r="R444" s="2" t="str">
        <f t="shared" si="71"/>
        <v/>
      </c>
      <c r="S444" s="2"/>
      <c r="T444" s="6">
        <f t="shared" si="64"/>
        <v>502200</v>
      </c>
      <c r="U444" s="4">
        <f>SUM(O444:$O$759)+T444</f>
        <v>588400.00000000012</v>
      </c>
      <c r="V444" s="4">
        <f>SUM(O444:$O$756)</f>
        <v>86200.00000000016</v>
      </c>
      <c r="W444" s="4">
        <f>SUM(R444:$S$759)</f>
        <v>44604</v>
      </c>
    </row>
    <row r="445" spans="1:23" x14ac:dyDescent="0.15">
      <c r="A445">
        <v>2</v>
      </c>
      <c r="B445" s="1">
        <v>42146</v>
      </c>
      <c r="C445">
        <v>249</v>
      </c>
      <c r="D445">
        <v>249.8</v>
      </c>
      <c r="E445">
        <v>245.9</v>
      </c>
      <c r="F445">
        <v>248.4</v>
      </c>
      <c r="G445">
        <v>185801400</v>
      </c>
      <c r="H445" s="2">
        <f t="shared" si="65"/>
        <v>46153067760</v>
      </c>
      <c r="I445">
        <f t="shared" si="66"/>
        <v>-0.40000000000000568</v>
      </c>
      <c r="J445" t="str">
        <f t="shared" si="67"/>
        <v/>
      </c>
      <c r="K445" t="str">
        <f t="shared" si="68"/>
        <v/>
      </c>
      <c r="N445" s="2">
        <f t="shared" si="63"/>
        <v>2000</v>
      </c>
      <c r="O445" s="2" t="str">
        <f t="shared" si="69"/>
        <v/>
      </c>
      <c r="P445" s="2" t="str">
        <f t="shared" si="70"/>
        <v/>
      </c>
      <c r="Q445" s="2" t="str">
        <f t="shared" si="72"/>
        <v/>
      </c>
      <c r="R445" s="2" t="str">
        <f t="shared" si="71"/>
        <v/>
      </c>
      <c r="S445" s="2"/>
      <c r="T445" s="6">
        <f t="shared" si="64"/>
        <v>496800</v>
      </c>
      <c r="U445" s="4">
        <f>SUM(O445:$O$759)+T445</f>
        <v>583000.00000000012</v>
      </c>
      <c r="V445" s="4">
        <f>SUM(O445:$O$756)</f>
        <v>86200.00000000016</v>
      </c>
      <c r="W445" s="4">
        <f>SUM(R445:$S$759)</f>
        <v>44604</v>
      </c>
    </row>
    <row r="446" spans="1:23" x14ac:dyDescent="0.15">
      <c r="A446">
        <v>2</v>
      </c>
      <c r="B446" s="1">
        <v>42145</v>
      </c>
      <c r="C446">
        <v>247.7</v>
      </c>
      <c r="D446">
        <v>250</v>
      </c>
      <c r="E446">
        <v>245.6</v>
      </c>
      <c r="F446">
        <v>248.8</v>
      </c>
      <c r="G446">
        <v>267681300</v>
      </c>
      <c r="H446" s="2">
        <f t="shared" si="65"/>
        <v>66599107440</v>
      </c>
      <c r="I446">
        <f t="shared" si="66"/>
        <v>2.7000000000000171</v>
      </c>
      <c r="J446" t="str">
        <f t="shared" si="67"/>
        <v/>
      </c>
      <c r="K446" t="str">
        <f t="shared" si="68"/>
        <v/>
      </c>
      <c r="N446" s="2">
        <f t="shared" si="63"/>
        <v>2000</v>
      </c>
      <c r="O446" s="2" t="str">
        <f t="shared" si="69"/>
        <v/>
      </c>
      <c r="P446" s="2" t="str">
        <f t="shared" si="70"/>
        <v/>
      </c>
      <c r="Q446" s="2" t="str">
        <f t="shared" si="72"/>
        <v/>
      </c>
      <c r="R446" s="2" t="str">
        <f t="shared" si="71"/>
        <v/>
      </c>
      <c r="S446" s="2"/>
      <c r="T446" s="6">
        <f t="shared" si="64"/>
        <v>497600</v>
      </c>
      <c r="U446" s="4">
        <f>SUM(O446:$O$759)+T446</f>
        <v>583800.00000000012</v>
      </c>
      <c r="V446" s="4">
        <f>SUM(O446:$O$756)</f>
        <v>86200.00000000016</v>
      </c>
      <c r="W446" s="4">
        <f>SUM(R446:$S$759)</f>
        <v>44604</v>
      </c>
    </row>
    <row r="447" spans="1:23" x14ac:dyDescent="0.15">
      <c r="A447">
        <v>2</v>
      </c>
      <c r="B447" s="1">
        <v>42144</v>
      </c>
      <c r="C447">
        <v>248</v>
      </c>
      <c r="D447">
        <v>249.3</v>
      </c>
      <c r="E447">
        <v>246</v>
      </c>
      <c r="F447">
        <v>246.1</v>
      </c>
      <c r="G447">
        <v>233923800</v>
      </c>
      <c r="H447" s="2">
        <f t="shared" si="65"/>
        <v>57568647180</v>
      </c>
      <c r="I447">
        <f t="shared" si="66"/>
        <v>-0.30000000000001137</v>
      </c>
      <c r="J447" t="str">
        <f t="shared" si="67"/>
        <v>高値超、安値超</v>
      </c>
      <c r="K447" t="str">
        <f t="shared" si="68"/>
        <v/>
      </c>
      <c r="N447" s="2">
        <f t="shared" si="63"/>
        <v>2000</v>
      </c>
      <c r="O447" s="2" t="str">
        <f t="shared" si="69"/>
        <v/>
      </c>
      <c r="P447" s="2" t="str">
        <f t="shared" si="70"/>
        <v/>
      </c>
      <c r="Q447" s="2" t="str">
        <f t="shared" si="72"/>
        <v/>
      </c>
      <c r="R447" s="2" t="str">
        <f t="shared" si="71"/>
        <v/>
      </c>
      <c r="S447" s="2"/>
      <c r="T447" s="6">
        <f t="shared" si="64"/>
        <v>492200</v>
      </c>
      <c r="U447" s="4">
        <f>SUM(O447:$O$759)+T447</f>
        <v>578400.00000000012</v>
      </c>
      <c r="V447" s="4">
        <f>SUM(O447:$O$756)</f>
        <v>86200.00000000016</v>
      </c>
      <c r="W447" s="4">
        <f>SUM(R447:$S$759)</f>
        <v>44604</v>
      </c>
    </row>
    <row r="448" spans="1:23" x14ac:dyDescent="0.15">
      <c r="A448">
        <v>2</v>
      </c>
      <c r="B448" s="1">
        <v>42143</v>
      </c>
      <c r="C448">
        <v>245.7</v>
      </c>
      <c r="D448">
        <v>248.3</v>
      </c>
      <c r="E448">
        <v>243</v>
      </c>
      <c r="F448">
        <v>246.4</v>
      </c>
      <c r="G448">
        <v>328195400</v>
      </c>
      <c r="H448" s="2">
        <f t="shared" si="65"/>
        <v>80867346560</v>
      </c>
      <c r="I448">
        <f t="shared" si="66"/>
        <v>0.70000000000001705</v>
      </c>
      <c r="J448" t="str">
        <f t="shared" si="67"/>
        <v>高値超、安値超</v>
      </c>
      <c r="K448" t="str">
        <f t="shared" si="68"/>
        <v/>
      </c>
      <c r="N448" s="2">
        <f t="shared" si="63"/>
        <v>2000</v>
      </c>
      <c r="O448" s="2" t="str">
        <f t="shared" si="69"/>
        <v/>
      </c>
      <c r="P448" s="2" t="str">
        <f t="shared" si="70"/>
        <v/>
      </c>
      <c r="Q448" s="2">
        <f t="shared" si="72"/>
        <v>469200</v>
      </c>
      <c r="R448" s="2">
        <f t="shared" si="71"/>
        <v>378</v>
      </c>
      <c r="S448" s="2"/>
      <c r="T448" s="6">
        <f t="shared" si="64"/>
        <v>492800</v>
      </c>
      <c r="U448" s="4">
        <f>SUM(O448:$O$759)+T448</f>
        <v>579000.00000000012</v>
      </c>
      <c r="V448" s="4">
        <f>SUM(O448:$O$756)</f>
        <v>86200.00000000016</v>
      </c>
      <c r="W448" s="4">
        <f>SUM(R448:$S$759)</f>
        <v>44604</v>
      </c>
    </row>
    <row r="449" spans="1:23" x14ac:dyDescent="0.15">
      <c r="A449">
        <v>2</v>
      </c>
      <c r="B449" s="1">
        <v>42142</v>
      </c>
      <c r="C449">
        <v>236.6</v>
      </c>
      <c r="D449">
        <v>245.7</v>
      </c>
      <c r="E449">
        <v>236.5</v>
      </c>
      <c r="F449">
        <v>245.7</v>
      </c>
      <c r="G449">
        <v>462265300</v>
      </c>
      <c r="H449" s="2">
        <f t="shared" si="65"/>
        <v>113578584210</v>
      </c>
      <c r="I449">
        <f t="shared" si="66"/>
        <v>11.099999999999994</v>
      </c>
      <c r="J449" t="str">
        <f t="shared" si="67"/>
        <v>高値超、安値超</v>
      </c>
      <c r="K449" t="str">
        <f t="shared" si="68"/>
        <v/>
      </c>
      <c r="N449" s="2">
        <f t="shared" si="63"/>
        <v>2000</v>
      </c>
      <c r="O449" s="2" t="str">
        <f t="shared" si="69"/>
        <v/>
      </c>
      <c r="P449" s="2">
        <f t="shared" si="70"/>
        <v>469200</v>
      </c>
      <c r="Q449" s="2">
        <f t="shared" si="72"/>
        <v>469200</v>
      </c>
      <c r="R449" s="2">
        <f t="shared" si="71"/>
        <v>378</v>
      </c>
      <c r="S449" s="2"/>
      <c r="T449" s="6">
        <f t="shared" si="64"/>
        <v>491400</v>
      </c>
      <c r="U449" s="4">
        <f>SUM(O449:$O$759)+T449</f>
        <v>577600.00000000012</v>
      </c>
      <c r="V449" s="4">
        <f>SUM(O449:$O$756)</f>
        <v>86200.00000000016</v>
      </c>
      <c r="W449" s="4">
        <f>SUM(R449:$S$759)</f>
        <v>44226</v>
      </c>
    </row>
    <row r="450" spans="1:23" x14ac:dyDescent="0.15">
      <c r="A450">
        <v>2</v>
      </c>
      <c r="B450" s="1">
        <v>42139</v>
      </c>
      <c r="C450">
        <v>233</v>
      </c>
      <c r="D450">
        <v>235.7</v>
      </c>
      <c r="E450">
        <v>230</v>
      </c>
      <c r="F450">
        <v>234.6</v>
      </c>
      <c r="G450">
        <v>192870400</v>
      </c>
      <c r="H450" s="2">
        <f t="shared" si="65"/>
        <v>45247395840</v>
      </c>
      <c r="I450">
        <f t="shared" si="66"/>
        <v>4.9000000000000057</v>
      </c>
      <c r="J450" t="str">
        <f t="shared" si="67"/>
        <v>高値超、安値超</v>
      </c>
      <c r="K450">
        <f t="shared" si="68"/>
        <v>-4.9000000000000057</v>
      </c>
      <c r="N450" s="2">
        <f t="shared" si="63"/>
        <v>2000</v>
      </c>
      <c r="O450" s="2">
        <f t="shared" si="69"/>
        <v>-9800.0000000000109</v>
      </c>
      <c r="P450" s="2" t="str">
        <f t="shared" si="70"/>
        <v/>
      </c>
      <c r="Q450" s="2">
        <f t="shared" si="72"/>
        <v>469400</v>
      </c>
      <c r="R450" s="2">
        <f t="shared" si="71"/>
        <v>378</v>
      </c>
      <c r="S450" s="2"/>
      <c r="T450" s="6">
        <f t="shared" si="64"/>
        <v>469200</v>
      </c>
      <c r="U450" s="4">
        <f>SUM(O450:$O$759)+T450</f>
        <v>555400.00000000012</v>
      </c>
      <c r="V450" s="4">
        <f>SUM(O450:$O$756)</f>
        <v>86200.00000000016</v>
      </c>
      <c r="W450" s="4">
        <f>SUM(R450:$S$759)</f>
        <v>43848</v>
      </c>
    </row>
    <row r="451" spans="1:23" x14ac:dyDescent="0.15">
      <c r="A451">
        <v>2</v>
      </c>
      <c r="B451" s="1">
        <v>42138</v>
      </c>
      <c r="C451">
        <v>233.9</v>
      </c>
      <c r="D451">
        <v>233.9</v>
      </c>
      <c r="E451">
        <v>229.4</v>
      </c>
      <c r="F451">
        <v>229.7</v>
      </c>
      <c r="G451">
        <v>136879900</v>
      </c>
      <c r="H451" s="2">
        <f t="shared" si="65"/>
        <v>31441313030</v>
      </c>
      <c r="I451">
        <f t="shared" si="66"/>
        <v>-5</v>
      </c>
      <c r="J451" t="str">
        <f t="shared" si="67"/>
        <v>高値割、安値割</v>
      </c>
      <c r="K451" t="str">
        <f t="shared" si="68"/>
        <v/>
      </c>
      <c r="N451" s="2">
        <f t="shared" si="63"/>
        <v>2000</v>
      </c>
      <c r="O451" s="2" t="str">
        <f t="shared" si="69"/>
        <v/>
      </c>
      <c r="P451" s="2">
        <f t="shared" si="70"/>
        <v>469400</v>
      </c>
      <c r="Q451" s="2">
        <f t="shared" si="72"/>
        <v>469400</v>
      </c>
      <c r="R451" s="2">
        <f t="shared" si="71"/>
        <v>378</v>
      </c>
      <c r="S451" s="2"/>
      <c r="T451" s="6">
        <f t="shared" si="64"/>
        <v>459400</v>
      </c>
      <c r="U451" s="4">
        <f>SUM(O451:$O$759)+T451</f>
        <v>555400.00000000023</v>
      </c>
      <c r="V451" s="4">
        <f>SUM(O451:$O$756)</f>
        <v>96000.000000000175</v>
      </c>
      <c r="W451" s="4">
        <f>SUM(R451:$S$759)</f>
        <v>43470</v>
      </c>
    </row>
    <row r="452" spans="1:23" x14ac:dyDescent="0.15">
      <c r="A452">
        <v>2</v>
      </c>
      <c r="B452" s="1">
        <v>42137</v>
      </c>
      <c r="C452">
        <v>235.5</v>
      </c>
      <c r="D452">
        <v>236.7</v>
      </c>
      <c r="E452">
        <v>232.7</v>
      </c>
      <c r="F452">
        <v>234.7</v>
      </c>
      <c r="G452">
        <v>151561800</v>
      </c>
      <c r="H452" s="2">
        <f t="shared" si="65"/>
        <v>35571554460</v>
      </c>
      <c r="I452">
        <f t="shared" si="66"/>
        <v>-0.60000000000002274</v>
      </c>
      <c r="J452" t="str">
        <f t="shared" si="67"/>
        <v>高値超、安値超</v>
      </c>
      <c r="K452">
        <f t="shared" si="68"/>
        <v>0.60000000000002274</v>
      </c>
      <c r="N452" s="2">
        <f t="shared" si="63"/>
        <v>2000</v>
      </c>
      <c r="O452" s="2">
        <f t="shared" si="69"/>
        <v>1200.0000000000455</v>
      </c>
      <c r="P452" s="2" t="str">
        <f t="shared" si="70"/>
        <v/>
      </c>
      <c r="Q452" s="2" t="str">
        <f t="shared" si="72"/>
        <v/>
      </c>
      <c r="R452" s="2" t="str">
        <f t="shared" si="71"/>
        <v/>
      </c>
      <c r="S452" s="2"/>
      <c r="T452" s="6">
        <f t="shared" si="64"/>
        <v>469400</v>
      </c>
      <c r="U452" s="4">
        <f>SUM(O452:$O$759)+T452</f>
        <v>565400.00000000023</v>
      </c>
      <c r="V452" s="4">
        <f>SUM(O452:$O$756)</f>
        <v>96000.000000000175</v>
      </c>
      <c r="W452" s="4">
        <f>SUM(R452:$S$759)</f>
        <v>43092</v>
      </c>
    </row>
    <row r="453" spans="1:23" x14ac:dyDescent="0.15">
      <c r="A453">
        <v>2</v>
      </c>
      <c r="B453" s="1">
        <v>42136</v>
      </c>
      <c r="C453">
        <v>233.8</v>
      </c>
      <c r="D453">
        <v>235.3</v>
      </c>
      <c r="E453">
        <v>232.2</v>
      </c>
      <c r="F453">
        <v>235.3</v>
      </c>
      <c r="G453">
        <v>125597700</v>
      </c>
      <c r="H453" s="2">
        <f t="shared" si="65"/>
        <v>29553138810</v>
      </c>
      <c r="I453">
        <f t="shared" si="66"/>
        <v>1.8000000000000114</v>
      </c>
      <c r="J453" t="str">
        <f t="shared" si="67"/>
        <v>高値割、安値割</v>
      </c>
      <c r="K453" t="str">
        <f t="shared" si="68"/>
        <v/>
      </c>
      <c r="N453" s="2">
        <f t="shared" si="63"/>
        <v>2000</v>
      </c>
      <c r="O453" s="2" t="str">
        <f t="shared" si="69"/>
        <v/>
      </c>
      <c r="P453" s="2" t="str">
        <f t="shared" si="70"/>
        <v/>
      </c>
      <c r="Q453" s="2" t="str">
        <f t="shared" si="72"/>
        <v/>
      </c>
      <c r="R453" s="2" t="str">
        <f t="shared" si="71"/>
        <v/>
      </c>
      <c r="S453" s="2"/>
      <c r="T453" s="6">
        <f t="shared" si="64"/>
        <v>470600</v>
      </c>
      <c r="U453" s="4">
        <f>SUM(O453:$O$759)+T453</f>
        <v>565400.00000000012</v>
      </c>
      <c r="V453" s="4">
        <f>SUM(O453:$O$756)</f>
        <v>94800.000000000116</v>
      </c>
      <c r="W453" s="4">
        <f>SUM(R453:$S$759)</f>
        <v>43092</v>
      </c>
    </row>
    <row r="454" spans="1:23" x14ac:dyDescent="0.15">
      <c r="A454">
        <v>2</v>
      </c>
      <c r="B454" s="1">
        <v>42135</v>
      </c>
      <c r="C454">
        <v>237.8</v>
      </c>
      <c r="D454">
        <v>241</v>
      </c>
      <c r="E454">
        <v>232.8</v>
      </c>
      <c r="F454">
        <v>233.5</v>
      </c>
      <c r="G454">
        <v>270644500</v>
      </c>
      <c r="H454" s="2">
        <f t="shared" si="65"/>
        <v>63195490750</v>
      </c>
      <c r="I454">
        <f t="shared" si="66"/>
        <v>-0.59999999999999432</v>
      </c>
      <c r="J454" t="str">
        <f t="shared" si="67"/>
        <v>高値超、安値超</v>
      </c>
      <c r="K454" t="str">
        <f t="shared" si="68"/>
        <v/>
      </c>
      <c r="N454" s="2">
        <f t="shared" si="63"/>
        <v>2000</v>
      </c>
      <c r="O454" s="2" t="str">
        <f t="shared" si="69"/>
        <v/>
      </c>
      <c r="P454" s="2" t="str">
        <f t="shared" si="70"/>
        <v/>
      </c>
      <c r="Q454" s="2">
        <f t="shared" si="72"/>
        <v>453200</v>
      </c>
      <c r="R454" s="2">
        <f t="shared" si="71"/>
        <v>378</v>
      </c>
      <c r="S454" s="2"/>
      <c r="T454" s="6">
        <f t="shared" si="64"/>
        <v>467000</v>
      </c>
      <c r="U454" s="4">
        <f>SUM(O454:$O$759)+T454</f>
        <v>561800.00000000012</v>
      </c>
      <c r="V454" s="4">
        <f>SUM(O454:$O$756)</f>
        <v>94800.000000000116</v>
      </c>
      <c r="W454" s="4">
        <f>SUM(R454:$S$759)</f>
        <v>43092</v>
      </c>
    </row>
    <row r="455" spans="1:23" x14ac:dyDescent="0.15">
      <c r="A455">
        <v>2</v>
      </c>
      <c r="B455" s="1">
        <v>42132</v>
      </c>
      <c r="C455">
        <v>226.6</v>
      </c>
      <c r="D455">
        <v>234.6</v>
      </c>
      <c r="E455">
        <v>226.3</v>
      </c>
      <c r="F455">
        <v>234.1</v>
      </c>
      <c r="G455">
        <v>345502600</v>
      </c>
      <c r="H455" s="2">
        <f t="shared" si="65"/>
        <v>80882158660</v>
      </c>
      <c r="I455">
        <f t="shared" si="66"/>
        <v>7.5</v>
      </c>
      <c r="J455" t="str">
        <f t="shared" si="67"/>
        <v>高値超、安値超</v>
      </c>
      <c r="K455" t="str">
        <f t="shared" si="68"/>
        <v/>
      </c>
      <c r="N455" s="2">
        <f t="shared" si="63"/>
        <v>2000</v>
      </c>
      <c r="O455" s="2" t="str">
        <f t="shared" si="69"/>
        <v/>
      </c>
      <c r="P455" s="2">
        <f t="shared" si="70"/>
        <v>453200</v>
      </c>
      <c r="Q455" s="2" t="str">
        <f t="shared" si="72"/>
        <v/>
      </c>
      <c r="R455" s="2" t="str">
        <f t="shared" si="71"/>
        <v/>
      </c>
      <c r="S455" s="2"/>
      <c r="T455" s="6">
        <f t="shared" si="64"/>
        <v>468200</v>
      </c>
      <c r="U455" s="4">
        <f>SUM(O455:$O$759)+T455</f>
        <v>563000.00000000012</v>
      </c>
      <c r="V455" s="4">
        <f>SUM(O455:$O$756)</f>
        <v>94800.000000000116</v>
      </c>
      <c r="W455" s="4">
        <f>SUM(R455:$S$759)</f>
        <v>42714</v>
      </c>
    </row>
    <row r="456" spans="1:23" x14ac:dyDescent="0.15">
      <c r="A456">
        <v>2</v>
      </c>
      <c r="B456" s="1">
        <v>42131</v>
      </c>
      <c r="C456">
        <v>224.7</v>
      </c>
      <c r="D456">
        <v>227.2</v>
      </c>
      <c r="E456">
        <v>224.4</v>
      </c>
      <c r="F456">
        <v>226.6</v>
      </c>
      <c r="G456">
        <v>166170800</v>
      </c>
      <c r="H456" s="2">
        <f t="shared" si="65"/>
        <v>37654303280</v>
      </c>
      <c r="I456">
        <f t="shared" si="66"/>
        <v>0.29999999999998295</v>
      </c>
      <c r="J456" t="str">
        <f t="shared" si="67"/>
        <v/>
      </c>
      <c r="K456">
        <f t="shared" si="68"/>
        <v>-0.29999999999998295</v>
      </c>
      <c r="N456" s="2">
        <f t="shared" si="63"/>
        <v>2000</v>
      </c>
      <c r="O456" s="2">
        <f t="shared" si="69"/>
        <v>-599.99999999996589</v>
      </c>
      <c r="P456" s="2">
        <f t="shared" si="70"/>
        <v>452600</v>
      </c>
      <c r="Q456" s="2">
        <f t="shared" si="72"/>
        <v>452600</v>
      </c>
      <c r="R456" s="2">
        <f t="shared" si="71"/>
        <v>378</v>
      </c>
      <c r="S456" s="2"/>
      <c r="T456" s="6">
        <f t="shared" si="64"/>
        <v>453200</v>
      </c>
      <c r="U456" s="4">
        <f>SUM(O456:$O$759)+T456</f>
        <v>548000.00000000012</v>
      </c>
      <c r="V456" s="4">
        <f>SUM(O456:$O$756)</f>
        <v>94800.000000000116</v>
      </c>
      <c r="W456" s="4">
        <f>SUM(R456:$S$759)</f>
        <v>42714</v>
      </c>
    </row>
    <row r="457" spans="1:23" x14ac:dyDescent="0.15">
      <c r="A457">
        <v>2</v>
      </c>
      <c r="B457" s="1">
        <v>42125</v>
      </c>
      <c r="C457">
        <v>226.7</v>
      </c>
      <c r="D457">
        <v>227.6</v>
      </c>
      <c r="E457">
        <v>223.1</v>
      </c>
      <c r="F457">
        <v>226.3</v>
      </c>
      <c r="G457">
        <v>180433300</v>
      </c>
      <c r="H457" s="2">
        <f t="shared" si="65"/>
        <v>40832055790</v>
      </c>
      <c r="I457">
        <f t="shared" si="66"/>
        <v>-2.3999999999999773</v>
      </c>
      <c r="J457" t="str">
        <f t="shared" si="67"/>
        <v>高値割、安値割</v>
      </c>
      <c r="K457">
        <f t="shared" si="68"/>
        <v>2.3999999999999773</v>
      </c>
      <c r="N457" s="2">
        <f t="shared" si="63"/>
        <v>2000</v>
      </c>
      <c r="O457" s="2">
        <f t="shared" si="69"/>
        <v>4799.9999999999545</v>
      </c>
      <c r="P457" s="2" t="str">
        <f t="shared" si="70"/>
        <v/>
      </c>
      <c r="Q457" s="2">
        <f t="shared" si="72"/>
        <v>463400</v>
      </c>
      <c r="R457" s="2">
        <f t="shared" si="71"/>
        <v>378</v>
      </c>
      <c r="S457" s="2"/>
      <c r="T457" s="6">
        <f t="shared" si="64"/>
        <v>452600</v>
      </c>
      <c r="U457" s="4">
        <f>SUM(O457:$O$759)+T457</f>
        <v>548000.00000000012</v>
      </c>
      <c r="V457" s="4">
        <f>SUM(O457:$O$756)</f>
        <v>95400.000000000087</v>
      </c>
      <c r="W457" s="4">
        <f>SUM(R457:$S$759)</f>
        <v>42336</v>
      </c>
    </row>
    <row r="458" spans="1:23" x14ac:dyDescent="0.15">
      <c r="A458">
        <v>2</v>
      </c>
      <c r="B458" s="1">
        <v>42124</v>
      </c>
      <c r="C458">
        <v>230.3</v>
      </c>
      <c r="D458">
        <v>231.3</v>
      </c>
      <c r="E458">
        <v>227.1</v>
      </c>
      <c r="F458">
        <v>228.7</v>
      </c>
      <c r="G458">
        <v>190974300</v>
      </c>
      <c r="H458" s="2">
        <f t="shared" si="65"/>
        <v>43675822410</v>
      </c>
      <c r="I458">
        <f t="shared" si="66"/>
        <v>-3</v>
      </c>
      <c r="J458" t="str">
        <f t="shared" si="67"/>
        <v>高値割、安値割</v>
      </c>
      <c r="K458" t="str">
        <f t="shared" si="68"/>
        <v/>
      </c>
      <c r="N458" s="2">
        <f t="shared" si="63"/>
        <v>2000</v>
      </c>
      <c r="O458" s="2" t="str">
        <f t="shared" si="69"/>
        <v/>
      </c>
      <c r="P458" s="2">
        <f t="shared" si="70"/>
        <v>463400</v>
      </c>
      <c r="Q458" s="2">
        <f t="shared" si="72"/>
        <v>463400</v>
      </c>
      <c r="R458" s="2">
        <f t="shared" si="71"/>
        <v>378</v>
      </c>
      <c r="S458" s="2"/>
      <c r="T458" s="6">
        <f t="shared" si="64"/>
        <v>457400</v>
      </c>
      <c r="U458" s="4">
        <f>SUM(O458:$O$759)+T458</f>
        <v>548000.00000000012</v>
      </c>
      <c r="V458" s="4">
        <f>SUM(O458:$O$756)</f>
        <v>90600.000000000131</v>
      </c>
      <c r="W458" s="4">
        <f>SUM(R458:$S$759)</f>
        <v>41958</v>
      </c>
    </row>
    <row r="459" spans="1:23" x14ac:dyDescent="0.15">
      <c r="A459">
        <v>2</v>
      </c>
      <c r="B459" s="1">
        <v>42122</v>
      </c>
      <c r="C459">
        <v>231</v>
      </c>
      <c r="D459">
        <v>231.7</v>
      </c>
      <c r="E459">
        <v>229.9</v>
      </c>
      <c r="F459">
        <v>231.7</v>
      </c>
      <c r="G459">
        <v>128961700</v>
      </c>
      <c r="H459" s="2">
        <f t="shared" si="65"/>
        <v>29880425890</v>
      </c>
      <c r="I459">
        <f t="shared" si="66"/>
        <v>1.3999999999999773</v>
      </c>
      <c r="J459" t="str">
        <f t="shared" si="67"/>
        <v/>
      </c>
      <c r="K459">
        <f t="shared" si="68"/>
        <v>-1.3999999999999773</v>
      </c>
      <c r="N459" s="2">
        <f t="shared" si="63"/>
        <v>2000</v>
      </c>
      <c r="O459" s="2">
        <f t="shared" si="69"/>
        <v>-2799.9999999999545</v>
      </c>
      <c r="P459" s="2" t="str">
        <f t="shared" si="70"/>
        <v/>
      </c>
      <c r="Q459" s="2" t="str">
        <f t="shared" si="72"/>
        <v/>
      </c>
      <c r="R459" s="2" t="str">
        <f t="shared" si="71"/>
        <v/>
      </c>
      <c r="S459" s="2"/>
      <c r="T459" s="6">
        <f t="shared" si="64"/>
        <v>463400</v>
      </c>
      <c r="U459" s="4">
        <f>SUM(O459:$O$759)+T459</f>
        <v>554000.00000000012</v>
      </c>
      <c r="V459" s="4">
        <f>SUM(O459:$O$756)</f>
        <v>90600.000000000131</v>
      </c>
      <c r="W459" s="4">
        <f>SUM(R459:$S$759)</f>
        <v>41580</v>
      </c>
    </row>
    <row r="460" spans="1:23" x14ac:dyDescent="0.15">
      <c r="A460">
        <v>2</v>
      </c>
      <c r="B460" s="1">
        <v>42121</v>
      </c>
      <c r="C460">
        <v>231.1</v>
      </c>
      <c r="D460">
        <v>232</v>
      </c>
      <c r="E460">
        <v>229</v>
      </c>
      <c r="F460">
        <v>230.3</v>
      </c>
      <c r="G460">
        <v>136337000</v>
      </c>
      <c r="H460" s="2">
        <f t="shared" si="65"/>
        <v>31398411100</v>
      </c>
      <c r="I460">
        <f t="shared" si="66"/>
        <v>-0.39999999999997726</v>
      </c>
      <c r="J460" t="str">
        <f t="shared" si="67"/>
        <v>高値割、安値割</v>
      </c>
      <c r="K460" t="str">
        <f t="shared" si="68"/>
        <v/>
      </c>
      <c r="N460" s="2">
        <f t="shared" si="63"/>
        <v>2000</v>
      </c>
      <c r="O460" s="2" t="str">
        <f t="shared" si="69"/>
        <v/>
      </c>
      <c r="P460" s="2" t="str">
        <f t="shared" si="70"/>
        <v/>
      </c>
      <c r="Q460" s="2" t="str">
        <f t="shared" si="72"/>
        <v/>
      </c>
      <c r="R460" s="2" t="str">
        <f t="shared" si="71"/>
        <v/>
      </c>
      <c r="S460" s="2"/>
      <c r="T460" s="6">
        <f t="shared" si="64"/>
        <v>460600</v>
      </c>
      <c r="U460" s="4">
        <f>SUM(O460:$O$759)+T460</f>
        <v>554000.00000000012</v>
      </c>
      <c r="V460" s="4">
        <f>SUM(O460:$O$756)</f>
        <v>93400.000000000087</v>
      </c>
      <c r="W460" s="4">
        <f>SUM(R460:$S$759)</f>
        <v>41580</v>
      </c>
    </row>
    <row r="461" spans="1:23" x14ac:dyDescent="0.15">
      <c r="A461">
        <v>2</v>
      </c>
      <c r="B461" s="1">
        <v>42118</v>
      </c>
      <c r="C461">
        <v>232.2</v>
      </c>
      <c r="D461">
        <v>233.6</v>
      </c>
      <c r="E461">
        <v>230</v>
      </c>
      <c r="F461">
        <v>230.7</v>
      </c>
      <c r="G461">
        <v>186000200</v>
      </c>
      <c r="H461" s="2">
        <f t="shared" si="65"/>
        <v>42910246140</v>
      </c>
      <c r="I461">
        <f t="shared" si="66"/>
        <v>-1.5</v>
      </c>
      <c r="J461" t="str">
        <f t="shared" si="67"/>
        <v/>
      </c>
      <c r="K461" t="str">
        <f t="shared" si="68"/>
        <v/>
      </c>
      <c r="N461" s="2">
        <f t="shared" si="63"/>
        <v>2000</v>
      </c>
      <c r="O461" s="2" t="str">
        <f t="shared" si="69"/>
        <v/>
      </c>
      <c r="P461" s="2" t="str">
        <f t="shared" si="70"/>
        <v/>
      </c>
      <c r="Q461" s="2" t="str">
        <f t="shared" si="72"/>
        <v/>
      </c>
      <c r="R461" s="2" t="str">
        <f t="shared" si="71"/>
        <v/>
      </c>
      <c r="S461" s="2"/>
      <c r="T461" s="6">
        <f t="shared" si="64"/>
        <v>461400</v>
      </c>
      <c r="U461" s="4">
        <f>SUM(O461:$O$759)+T461</f>
        <v>554800.00000000012</v>
      </c>
      <c r="V461" s="4">
        <f>SUM(O461:$O$756)</f>
        <v>93400.000000000087</v>
      </c>
      <c r="W461" s="4">
        <f>SUM(R461:$S$759)</f>
        <v>41580</v>
      </c>
    </row>
    <row r="462" spans="1:23" x14ac:dyDescent="0.15">
      <c r="A462">
        <v>2</v>
      </c>
      <c r="B462" s="1">
        <v>42117</v>
      </c>
      <c r="C462">
        <v>235</v>
      </c>
      <c r="D462">
        <v>236.6</v>
      </c>
      <c r="E462">
        <v>229.7</v>
      </c>
      <c r="F462">
        <v>232.2</v>
      </c>
      <c r="G462">
        <v>300413400</v>
      </c>
      <c r="H462" s="2">
        <f t="shared" si="65"/>
        <v>69755991480</v>
      </c>
      <c r="I462">
        <f t="shared" si="66"/>
        <v>-0.30000000000001137</v>
      </c>
      <c r="J462" t="str">
        <f t="shared" si="67"/>
        <v>高値超、安値超</v>
      </c>
      <c r="K462" t="str">
        <f t="shared" si="68"/>
        <v/>
      </c>
      <c r="N462" s="2">
        <f t="shared" si="63"/>
        <v>2000</v>
      </c>
      <c r="O462" s="2" t="str">
        <f t="shared" si="69"/>
        <v/>
      </c>
      <c r="P462" s="2" t="str">
        <f t="shared" si="70"/>
        <v/>
      </c>
      <c r="Q462" s="2" t="str">
        <f t="shared" si="72"/>
        <v/>
      </c>
      <c r="R462" s="2" t="str">
        <f t="shared" si="71"/>
        <v/>
      </c>
      <c r="S462" s="2"/>
      <c r="T462" s="6">
        <f t="shared" si="64"/>
        <v>464400</v>
      </c>
      <c r="U462" s="4">
        <f>SUM(O462:$O$759)+T462</f>
        <v>557800.00000000012</v>
      </c>
      <c r="V462" s="4">
        <f>SUM(O462:$O$756)</f>
        <v>93400.000000000087</v>
      </c>
      <c r="W462" s="4">
        <f>SUM(R462:$S$759)</f>
        <v>41580</v>
      </c>
    </row>
    <row r="463" spans="1:23" x14ac:dyDescent="0.15">
      <c r="A463">
        <v>2</v>
      </c>
      <c r="B463" s="1">
        <v>42116</v>
      </c>
      <c r="C463">
        <v>227.5</v>
      </c>
      <c r="D463">
        <v>233.9</v>
      </c>
      <c r="E463">
        <v>227.5</v>
      </c>
      <c r="F463">
        <v>232.5</v>
      </c>
      <c r="G463">
        <v>523441200</v>
      </c>
      <c r="H463" s="2">
        <f t="shared" si="65"/>
        <v>121700079000</v>
      </c>
      <c r="I463">
        <f t="shared" si="66"/>
        <v>5.6999999999999886</v>
      </c>
      <c r="J463" t="str">
        <f t="shared" si="67"/>
        <v>高値超、安値超</v>
      </c>
      <c r="K463" t="str">
        <f t="shared" si="68"/>
        <v/>
      </c>
      <c r="N463" s="2">
        <f t="shared" si="63"/>
        <v>2000</v>
      </c>
      <c r="O463" s="2" t="str">
        <f t="shared" si="69"/>
        <v/>
      </c>
      <c r="P463" s="2" t="str">
        <f t="shared" si="70"/>
        <v/>
      </c>
      <c r="Q463" s="2" t="str">
        <f t="shared" si="72"/>
        <v/>
      </c>
      <c r="R463" s="2" t="str">
        <f t="shared" si="71"/>
        <v/>
      </c>
      <c r="S463" s="2"/>
      <c r="T463" s="6">
        <f t="shared" si="64"/>
        <v>465000</v>
      </c>
      <c r="U463" s="4">
        <f>SUM(O463:$O$759)+T463</f>
        <v>558400.00000000012</v>
      </c>
      <c r="V463" s="4">
        <f>SUM(O463:$O$756)</f>
        <v>93400.000000000087</v>
      </c>
      <c r="W463" s="4">
        <f>SUM(R463:$S$759)</f>
        <v>41580</v>
      </c>
    </row>
    <row r="464" spans="1:23" x14ac:dyDescent="0.15">
      <c r="A464">
        <v>2</v>
      </c>
      <c r="B464" s="1">
        <v>42115</v>
      </c>
      <c r="C464">
        <v>224.1</v>
      </c>
      <c r="D464">
        <v>227.3</v>
      </c>
      <c r="E464">
        <v>223.6</v>
      </c>
      <c r="F464">
        <v>226.8</v>
      </c>
      <c r="G464">
        <v>360347600</v>
      </c>
      <c r="H464" s="2">
        <f t="shared" si="65"/>
        <v>81726835680</v>
      </c>
      <c r="I464">
        <f t="shared" si="66"/>
        <v>3.9000000000000057</v>
      </c>
      <c r="J464" t="str">
        <f t="shared" si="67"/>
        <v>高値超、安値超</v>
      </c>
      <c r="K464" t="str">
        <f t="shared" si="68"/>
        <v/>
      </c>
      <c r="N464" s="2">
        <f t="shared" si="63"/>
        <v>2000</v>
      </c>
      <c r="O464" s="2" t="str">
        <f t="shared" si="69"/>
        <v/>
      </c>
      <c r="P464" s="2" t="str">
        <f t="shared" si="70"/>
        <v/>
      </c>
      <c r="Q464" s="2" t="str">
        <f t="shared" si="72"/>
        <v/>
      </c>
      <c r="R464" s="2" t="str">
        <f t="shared" si="71"/>
        <v/>
      </c>
      <c r="S464" s="2"/>
      <c r="T464" s="6">
        <f t="shared" si="64"/>
        <v>453600</v>
      </c>
      <c r="U464" s="4">
        <f>SUM(O464:$O$759)+T464</f>
        <v>547000.00000000012</v>
      </c>
      <c r="V464" s="4">
        <f>SUM(O464:$O$756)</f>
        <v>93400.000000000087</v>
      </c>
      <c r="W464" s="4">
        <f>SUM(R464:$S$759)</f>
        <v>41580</v>
      </c>
    </row>
    <row r="465" spans="1:23" x14ac:dyDescent="0.15">
      <c r="A465">
        <v>2</v>
      </c>
      <c r="B465" s="1">
        <v>42114</v>
      </c>
      <c r="C465">
        <v>219.9</v>
      </c>
      <c r="D465">
        <v>224.9</v>
      </c>
      <c r="E465">
        <v>219.1</v>
      </c>
      <c r="F465">
        <v>222.9</v>
      </c>
      <c r="G465">
        <v>271994000</v>
      </c>
      <c r="H465" s="2">
        <f t="shared" si="65"/>
        <v>60627462600</v>
      </c>
      <c r="I465">
        <f t="shared" si="66"/>
        <v>0.30000000000001137</v>
      </c>
      <c r="J465" t="str">
        <f t="shared" si="67"/>
        <v/>
      </c>
      <c r="K465" t="str">
        <f t="shared" si="68"/>
        <v/>
      </c>
      <c r="N465" s="2">
        <f t="shared" si="63"/>
        <v>2000</v>
      </c>
      <c r="O465" s="2" t="str">
        <f t="shared" si="69"/>
        <v/>
      </c>
      <c r="P465" s="2" t="str">
        <f t="shared" si="70"/>
        <v/>
      </c>
      <c r="Q465" s="2" t="str">
        <f t="shared" si="72"/>
        <v/>
      </c>
      <c r="R465" s="2" t="str">
        <f t="shared" si="71"/>
        <v/>
      </c>
      <c r="S465" s="2"/>
      <c r="T465" s="6">
        <f t="shared" si="64"/>
        <v>445800</v>
      </c>
      <c r="U465" s="4">
        <f>SUM(O465:$O$759)+T465</f>
        <v>539200.00000000012</v>
      </c>
      <c r="V465" s="4">
        <f>SUM(O465:$O$756)</f>
        <v>93400.000000000087</v>
      </c>
      <c r="W465" s="4">
        <f>SUM(R465:$S$759)</f>
        <v>41580</v>
      </c>
    </row>
    <row r="466" spans="1:23" x14ac:dyDescent="0.15">
      <c r="A466">
        <v>2</v>
      </c>
      <c r="B466" s="1">
        <v>42111</v>
      </c>
      <c r="C466">
        <v>220.6</v>
      </c>
      <c r="D466">
        <v>224.2</v>
      </c>
      <c r="E466">
        <v>219.8</v>
      </c>
      <c r="F466">
        <v>222.6</v>
      </c>
      <c r="G466">
        <v>282139100</v>
      </c>
      <c r="H466" s="2">
        <f t="shared" si="65"/>
        <v>62804163660</v>
      </c>
      <c r="I466">
        <f t="shared" si="66"/>
        <v>1.9000000000000057</v>
      </c>
      <c r="J466" t="str">
        <f t="shared" si="67"/>
        <v>高値超、安値超</v>
      </c>
      <c r="K466" t="str">
        <f t="shared" si="68"/>
        <v/>
      </c>
      <c r="N466" s="2">
        <f t="shared" si="63"/>
        <v>2000</v>
      </c>
      <c r="O466" s="2" t="str">
        <f t="shared" si="69"/>
        <v/>
      </c>
      <c r="P466" s="2" t="str">
        <f t="shared" si="70"/>
        <v/>
      </c>
      <c r="Q466" s="2" t="str">
        <f t="shared" si="72"/>
        <v/>
      </c>
      <c r="R466" s="2" t="str">
        <f t="shared" si="71"/>
        <v/>
      </c>
      <c r="S466" s="2"/>
      <c r="T466" s="6">
        <f t="shared" si="64"/>
        <v>445200</v>
      </c>
      <c r="U466" s="4">
        <f>SUM(O466:$O$759)+T466</f>
        <v>538600.00000000012</v>
      </c>
      <c r="V466" s="4">
        <f>SUM(O466:$O$756)</f>
        <v>93400.000000000087</v>
      </c>
      <c r="W466" s="4">
        <f>SUM(R466:$S$759)</f>
        <v>41580</v>
      </c>
    </row>
    <row r="467" spans="1:23" x14ac:dyDescent="0.15">
      <c r="A467">
        <v>2</v>
      </c>
      <c r="B467" s="1">
        <v>42110</v>
      </c>
      <c r="C467">
        <v>213.2</v>
      </c>
      <c r="D467">
        <v>221</v>
      </c>
      <c r="E467">
        <v>213.1</v>
      </c>
      <c r="F467">
        <v>220.7</v>
      </c>
      <c r="G467">
        <v>248759700</v>
      </c>
      <c r="H467" s="2">
        <f t="shared" si="65"/>
        <v>54901265790</v>
      </c>
      <c r="I467">
        <f t="shared" si="66"/>
        <v>7.5999999999999943</v>
      </c>
      <c r="J467" t="str">
        <f t="shared" si="67"/>
        <v>高値超、安値超</v>
      </c>
      <c r="K467" t="str">
        <f t="shared" si="68"/>
        <v/>
      </c>
      <c r="N467" s="2">
        <f t="shared" si="63"/>
        <v>2000</v>
      </c>
      <c r="O467" s="2" t="str">
        <f t="shared" si="69"/>
        <v/>
      </c>
      <c r="P467" s="2" t="str">
        <f t="shared" si="70"/>
        <v/>
      </c>
      <c r="Q467" s="2">
        <f t="shared" si="72"/>
        <v>427800</v>
      </c>
      <c r="R467" s="2">
        <f t="shared" si="71"/>
        <v>378</v>
      </c>
      <c r="S467" s="2"/>
      <c r="T467" s="6">
        <f t="shared" si="64"/>
        <v>441400</v>
      </c>
      <c r="U467" s="4">
        <f>SUM(O467:$O$759)+T467</f>
        <v>534800.00000000012</v>
      </c>
      <c r="V467" s="4">
        <f>SUM(O467:$O$756)</f>
        <v>93400.000000000087</v>
      </c>
      <c r="W467" s="4">
        <f>SUM(R467:$S$759)</f>
        <v>41580</v>
      </c>
    </row>
    <row r="468" spans="1:23" x14ac:dyDescent="0.15">
      <c r="A468">
        <v>2</v>
      </c>
      <c r="B468" s="1">
        <v>42109</v>
      </c>
      <c r="C468">
        <v>212.8</v>
      </c>
      <c r="D468">
        <v>214.2</v>
      </c>
      <c r="E468">
        <v>212.7</v>
      </c>
      <c r="F468">
        <v>213.1</v>
      </c>
      <c r="G468">
        <v>85136800</v>
      </c>
      <c r="H468" s="2">
        <f t="shared" si="65"/>
        <v>18142652080</v>
      </c>
      <c r="I468">
        <f t="shared" si="66"/>
        <v>-0.80000000000001137</v>
      </c>
      <c r="J468" t="str">
        <f t="shared" si="67"/>
        <v/>
      </c>
      <c r="K468" t="str">
        <f t="shared" si="68"/>
        <v/>
      </c>
      <c r="N468" s="2">
        <f t="shared" si="63"/>
        <v>2000</v>
      </c>
      <c r="O468" s="2" t="str">
        <f t="shared" si="69"/>
        <v/>
      </c>
      <c r="P468" s="2">
        <f t="shared" si="70"/>
        <v>427800</v>
      </c>
      <c r="Q468" s="2" t="str">
        <f t="shared" si="72"/>
        <v/>
      </c>
      <c r="R468" s="2" t="str">
        <f t="shared" si="71"/>
        <v/>
      </c>
      <c r="S468" s="2"/>
      <c r="T468" s="6">
        <f t="shared" si="64"/>
        <v>426200</v>
      </c>
      <c r="U468" s="4">
        <f>SUM(O468:$O$759)+T468</f>
        <v>519600.00000000012</v>
      </c>
      <c r="V468" s="4">
        <f>SUM(O468:$O$756)</f>
        <v>93400.000000000087</v>
      </c>
      <c r="W468" s="4">
        <f>SUM(R468:$S$759)</f>
        <v>41202</v>
      </c>
    </row>
    <row r="469" spans="1:23" x14ac:dyDescent="0.15">
      <c r="A469">
        <v>2</v>
      </c>
      <c r="B469" s="1">
        <v>42108</v>
      </c>
      <c r="C469">
        <v>213.6</v>
      </c>
      <c r="D469">
        <v>214.3</v>
      </c>
      <c r="E469">
        <v>212.5</v>
      </c>
      <c r="F469">
        <v>213.9</v>
      </c>
      <c r="G469">
        <v>89913100</v>
      </c>
      <c r="H469" s="2">
        <f t="shared" si="65"/>
        <v>19232412090</v>
      </c>
      <c r="I469">
        <f t="shared" si="66"/>
        <v>0.59999999999999432</v>
      </c>
      <c r="J469" t="str">
        <f t="shared" si="67"/>
        <v>高値超、安値超</v>
      </c>
      <c r="K469">
        <f t="shared" si="68"/>
        <v>-0.59999999999999432</v>
      </c>
      <c r="N469" s="2">
        <f t="shared" si="63"/>
        <v>2000</v>
      </c>
      <c r="O469" s="2">
        <f t="shared" si="69"/>
        <v>-1199.9999999999886</v>
      </c>
      <c r="P469" s="2">
        <f t="shared" si="70"/>
        <v>426600</v>
      </c>
      <c r="Q469" s="2" t="str">
        <f t="shared" si="72"/>
        <v/>
      </c>
      <c r="R469" s="2" t="str">
        <f t="shared" si="71"/>
        <v/>
      </c>
      <c r="S469" s="2"/>
      <c r="T469" s="6">
        <f t="shared" si="64"/>
        <v>427800</v>
      </c>
      <c r="U469" s="4">
        <f>SUM(O469:$O$759)+T469</f>
        <v>521200.00000000012</v>
      </c>
      <c r="V469" s="4">
        <f>SUM(O469:$O$756)</f>
        <v>93400.000000000087</v>
      </c>
      <c r="W469" s="4">
        <f>SUM(R469:$S$759)</f>
        <v>41202</v>
      </c>
    </row>
    <row r="470" spans="1:23" x14ac:dyDescent="0.15">
      <c r="A470">
        <v>2</v>
      </c>
      <c r="B470" s="1">
        <v>42107</v>
      </c>
      <c r="C470">
        <v>213.9</v>
      </c>
      <c r="D470">
        <v>213.9</v>
      </c>
      <c r="E470">
        <v>212.3</v>
      </c>
      <c r="F470">
        <v>213.3</v>
      </c>
      <c r="G470">
        <v>68979200</v>
      </c>
      <c r="H470" s="2">
        <f t="shared" si="65"/>
        <v>14713263360</v>
      </c>
      <c r="I470">
        <f t="shared" si="66"/>
        <v>-0.29999999999998295</v>
      </c>
      <c r="J470" t="str">
        <f t="shared" si="67"/>
        <v>高値割、安値割</v>
      </c>
      <c r="K470">
        <f t="shared" si="68"/>
        <v>0.29999999999998295</v>
      </c>
      <c r="N470" s="2">
        <f t="shared" si="63"/>
        <v>2000</v>
      </c>
      <c r="O470" s="2">
        <f t="shared" si="69"/>
        <v>599.99999999996589</v>
      </c>
      <c r="P470" s="2">
        <f t="shared" si="70"/>
        <v>427200</v>
      </c>
      <c r="Q470" s="2">
        <f t="shared" si="72"/>
        <v>427200</v>
      </c>
      <c r="R470" s="2">
        <f t="shared" si="71"/>
        <v>378</v>
      </c>
      <c r="S470" s="2"/>
      <c r="T470" s="6">
        <f t="shared" si="64"/>
        <v>426600</v>
      </c>
      <c r="U470" s="4">
        <f>SUM(O470:$O$759)+T470</f>
        <v>521200.00000000006</v>
      </c>
      <c r="V470" s="4">
        <f>SUM(O470:$O$756)</f>
        <v>94600.000000000058</v>
      </c>
      <c r="W470" s="4">
        <f>SUM(R470:$S$759)</f>
        <v>41202</v>
      </c>
    </row>
    <row r="471" spans="1:23" x14ac:dyDescent="0.15">
      <c r="A471">
        <v>2</v>
      </c>
      <c r="B471" s="1">
        <v>42104</v>
      </c>
      <c r="C471">
        <v>214.5</v>
      </c>
      <c r="D471">
        <v>214.7</v>
      </c>
      <c r="E471">
        <v>213</v>
      </c>
      <c r="F471">
        <v>213.6</v>
      </c>
      <c r="G471">
        <v>99610700</v>
      </c>
      <c r="H471" s="2">
        <f t="shared" si="65"/>
        <v>21276845520</v>
      </c>
      <c r="I471">
        <f t="shared" si="66"/>
        <v>-0.70000000000001705</v>
      </c>
      <c r="J471" t="str">
        <f t="shared" si="67"/>
        <v>高値割、安値割</v>
      </c>
      <c r="K471">
        <f t="shared" si="68"/>
        <v>0.70000000000001705</v>
      </c>
      <c r="N471" s="2">
        <f t="shared" si="63"/>
        <v>2000</v>
      </c>
      <c r="O471" s="2">
        <f t="shared" si="69"/>
        <v>1400.0000000000341</v>
      </c>
      <c r="P471" s="2" t="str">
        <f t="shared" si="70"/>
        <v/>
      </c>
      <c r="Q471" s="2" t="str">
        <f t="shared" si="72"/>
        <v/>
      </c>
      <c r="R471" s="2" t="str">
        <f t="shared" si="71"/>
        <v/>
      </c>
      <c r="S471" s="2"/>
      <c r="T471" s="6">
        <f t="shared" si="64"/>
        <v>427200</v>
      </c>
      <c r="U471" s="4">
        <f>SUM(O471:$O$759)+T471</f>
        <v>521200.00000000012</v>
      </c>
      <c r="V471" s="4">
        <f>SUM(O471:$O$756)</f>
        <v>94000.000000000116</v>
      </c>
      <c r="W471" s="4">
        <f>SUM(R471:$S$759)</f>
        <v>40824</v>
      </c>
    </row>
    <row r="472" spans="1:23" x14ac:dyDescent="0.15">
      <c r="A472">
        <v>2</v>
      </c>
      <c r="B472" s="1">
        <v>42103</v>
      </c>
      <c r="C472">
        <v>214.8</v>
      </c>
      <c r="D472">
        <v>215.1</v>
      </c>
      <c r="E472">
        <v>213.3</v>
      </c>
      <c r="F472">
        <v>214.3</v>
      </c>
      <c r="G472">
        <v>99823000</v>
      </c>
      <c r="H472" s="2">
        <f t="shared" si="65"/>
        <v>21392068900</v>
      </c>
      <c r="I472">
        <f t="shared" si="66"/>
        <v>-0.29999999999998295</v>
      </c>
      <c r="J472" t="str">
        <f t="shared" si="67"/>
        <v>高値割、安値割</v>
      </c>
      <c r="K472" t="str">
        <f t="shared" si="68"/>
        <v/>
      </c>
      <c r="N472" s="2">
        <f t="shared" si="63"/>
        <v>2000</v>
      </c>
      <c r="O472" s="2" t="str">
        <f t="shared" si="69"/>
        <v/>
      </c>
      <c r="P472" s="2" t="str">
        <f t="shared" si="70"/>
        <v/>
      </c>
      <c r="Q472" s="2">
        <f t="shared" si="72"/>
        <v>430000</v>
      </c>
      <c r="R472" s="2">
        <f t="shared" si="71"/>
        <v>378</v>
      </c>
      <c r="S472" s="2"/>
      <c r="T472" s="6">
        <f t="shared" si="64"/>
        <v>428600</v>
      </c>
      <c r="U472" s="4">
        <f>SUM(O472:$O$759)+T472</f>
        <v>521200.00000000006</v>
      </c>
      <c r="V472" s="4">
        <f>SUM(O472:$O$756)</f>
        <v>92600.000000000058</v>
      </c>
      <c r="W472" s="4">
        <f>SUM(R472:$S$759)</f>
        <v>40824</v>
      </c>
    </row>
    <row r="473" spans="1:23" x14ac:dyDescent="0.15">
      <c r="A473">
        <v>2</v>
      </c>
      <c r="B473" s="1">
        <v>42102</v>
      </c>
      <c r="C473">
        <v>215.1</v>
      </c>
      <c r="D473">
        <v>216.6</v>
      </c>
      <c r="E473">
        <v>214.2</v>
      </c>
      <c r="F473">
        <v>214.6</v>
      </c>
      <c r="G473">
        <v>137771700</v>
      </c>
      <c r="H473" s="2">
        <f t="shared" si="65"/>
        <v>29565806820</v>
      </c>
      <c r="I473">
        <f t="shared" si="66"/>
        <v>-0.40000000000000568</v>
      </c>
      <c r="J473" t="str">
        <f t="shared" si="67"/>
        <v>高値超、安値超</v>
      </c>
      <c r="K473" t="str">
        <f t="shared" si="68"/>
        <v/>
      </c>
      <c r="N473" s="2">
        <f t="shared" si="63"/>
        <v>2000</v>
      </c>
      <c r="O473" s="2" t="str">
        <f t="shared" si="69"/>
        <v/>
      </c>
      <c r="P473" s="2">
        <f t="shared" si="70"/>
        <v>430000</v>
      </c>
      <c r="Q473" s="2" t="str">
        <f t="shared" si="72"/>
        <v/>
      </c>
      <c r="R473" s="2" t="str">
        <f t="shared" si="71"/>
        <v/>
      </c>
      <c r="S473" s="2"/>
      <c r="T473" s="6">
        <f t="shared" si="64"/>
        <v>429200</v>
      </c>
      <c r="U473" s="4">
        <f>SUM(O473:$O$759)+T473</f>
        <v>521800.00000000006</v>
      </c>
      <c r="V473" s="4">
        <f>SUM(O473:$O$756)</f>
        <v>92600.000000000058</v>
      </c>
      <c r="W473" s="4">
        <f>SUM(R473:$S$759)</f>
        <v>40446</v>
      </c>
    </row>
    <row r="474" spans="1:23" x14ac:dyDescent="0.15">
      <c r="A474">
        <v>2</v>
      </c>
      <c r="B474" s="1">
        <v>42101</v>
      </c>
      <c r="C474">
        <v>213.3</v>
      </c>
      <c r="D474">
        <v>215.9</v>
      </c>
      <c r="E474">
        <v>213.1</v>
      </c>
      <c r="F474">
        <v>215</v>
      </c>
      <c r="G474">
        <v>128957900</v>
      </c>
      <c r="H474" s="2">
        <f t="shared" si="65"/>
        <v>27725948500</v>
      </c>
      <c r="I474">
        <f t="shared" si="66"/>
        <v>2.9000000000000057</v>
      </c>
      <c r="J474" t="str">
        <f t="shared" si="67"/>
        <v>高値超、安値超</v>
      </c>
      <c r="K474">
        <f t="shared" si="68"/>
        <v>-2.9000000000000057</v>
      </c>
      <c r="N474" s="2">
        <f t="shared" ref="N474:N537" si="73">$B$3</f>
        <v>2000</v>
      </c>
      <c r="O474" s="2">
        <f t="shared" si="69"/>
        <v>-5800.0000000000109</v>
      </c>
      <c r="P474" s="2">
        <f t="shared" si="70"/>
        <v>424200</v>
      </c>
      <c r="Q474" s="2">
        <f t="shared" si="72"/>
        <v>424200</v>
      </c>
      <c r="R474" s="2">
        <f t="shared" si="71"/>
        <v>378</v>
      </c>
      <c r="S474" s="2"/>
      <c r="T474" s="6">
        <f t="shared" ref="T474:T537" si="74">+F474*$B$3</f>
        <v>430000</v>
      </c>
      <c r="U474" s="4">
        <f>SUM(O474:$O$759)+T474</f>
        <v>522600.00000000006</v>
      </c>
      <c r="V474" s="4">
        <f>SUM(O474:$O$756)</f>
        <v>92600.000000000058</v>
      </c>
      <c r="W474" s="4">
        <f>SUM(R474:$S$759)</f>
        <v>40446</v>
      </c>
    </row>
    <row r="475" spans="1:23" x14ac:dyDescent="0.15">
      <c r="A475">
        <v>2</v>
      </c>
      <c r="B475" s="1">
        <v>42100</v>
      </c>
      <c r="C475">
        <v>211.5</v>
      </c>
      <c r="D475">
        <v>212.5</v>
      </c>
      <c r="E475">
        <v>211</v>
      </c>
      <c r="F475">
        <v>212.1</v>
      </c>
      <c r="G475">
        <v>66964800</v>
      </c>
      <c r="H475" s="2">
        <f t="shared" ref="H475:H538" si="75">+F475*G475</f>
        <v>14203234080</v>
      </c>
      <c r="I475">
        <f t="shared" ref="I475:I538" si="76">+F475-F476</f>
        <v>-1.8000000000000114</v>
      </c>
      <c r="J475" t="str">
        <f t="shared" ref="J475:J538" si="77">IF(AND(D475&lt;D476,E475&lt;E476,AVERAGE(H475:H484)&gt;50000000),"高値割、安値割",IF(AND(D475&gt;D476,E475&gt;E476,AVERAGE(H475:H484)&gt;50000000),"高値超、安値超",""))</f>
        <v>高値割、安値割</v>
      </c>
      <c r="K475">
        <f t="shared" ref="K475:K538" si="78">IF(J476="高値割、安値割",F476-F475,"")</f>
        <v>1.8000000000000114</v>
      </c>
      <c r="N475" s="2">
        <f t="shared" si="73"/>
        <v>2000</v>
      </c>
      <c r="O475" s="2">
        <f t="shared" ref="O475:O538" si="79">IF(K475&lt;&gt;"",K475*N475,"")</f>
        <v>3600.0000000000227</v>
      </c>
      <c r="P475" s="2" t="str">
        <f t="shared" ref="P475:P538" si="80">IF(K476&lt;&gt;"",F476*N475,"")</f>
        <v/>
      </c>
      <c r="Q475" s="2">
        <f t="shared" si="72"/>
        <v>428800</v>
      </c>
      <c r="R475" s="2">
        <f t="shared" si="71"/>
        <v>378</v>
      </c>
      <c r="S475" s="2"/>
      <c r="T475" s="6">
        <f t="shared" si="74"/>
        <v>424200</v>
      </c>
      <c r="U475" s="4">
        <f>SUM(O475:$O$759)+T475</f>
        <v>522600.00000000012</v>
      </c>
      <c r="V475" s="4">
        <f>SUM(O475:$O$756)</f>
        <v>98400.000000000087</v>
      </c>
      <c r="W475" s="4">
        <f>SUM(R475:$S$759)</f>
        <v>40068</v>
      </c>
    </row>
    <row r="476" spans="1:23" x14ac:dyDescent="0.15">
      <c r="A476">
        <v>2</v>
      </c>
      <c r="B476" s="1">
        <v>42097</v>
      </c>
      <c r="C476">
        <v>214.5</v>
      </c>
      <c r="D476">
        <v>214.6</v>
      </c>
      <c r="E476">
        <v>211.3</v>
      </c>
      <c r="F476">
        <v>213.9</v>
      </c>
      <c r="G476">
        <v>104339300</v>
      </c>
      <c r="H476" s="2">
        <f t="shared" si="75"/>
        <v>22318176270</v>
      </c>
      <c r="I476">
        <f t="shared" si="76"/>
        <v>-0.5</v>
      </c>
      <c r="J476" t="str">
        <f t="shared" si="77"/>
        <v>高値割、安値割</v>
      </c>
      <c r="K476" t="str">
        <f t="shared" si="78"/>
        <v/>
      </c>
      <c r="N476" s="2">
        <f t="shared" si="73"/>
        <v>2000</v>
      </c>
      <c r="O476" s="2" t="str">
        <f t="shared" si="79"/>
        <v/>
      </c>
      <c r="P476" s="2">
        <f t="shared" si="80"/>
        <v>428800</v>
      </c>
      <c r="Q476" s="2">
        <f t="shared" si="72"/>
        <v>428800</v>
      </c>
      <c r="R476" s="2">
        <f t="shared" si="71"/>
        <v>378</v>
      </c>
      <c r="S476" s="2"/>
      <c r="T476" s="6">
        <f t="shared" si="74"/>
        <v>427800</v>
      </c>
      <c r="U476" s="4">
        <f>SUM(O476:$O$759)+T476</f>
        <v>522600.00000000006</v>
      </c>
      <c r="V476" s="4">
        <f>SUM(O476:$O$756)</f>
        <v>94800.000000000058</v>
      </c>
      <c r="W476" s="4">
        <f>SUM(R476:$S$759)</f>
        <v>39690</v>
      </c>
    </row>
    <row r="477" spans="1:23" x14ac:dyDescent="0.15">
      <c r="A477">
        <v>2</v>
      </c>
      <c r="B477" s="1">
        <v>42096</v>
      </c>
      <c r="C477">
        <v>211.9</v>
      </c>
      <c r="D477">
        <v>216</v>
      </c>
      <c r="E477">
        <v>211.6</v>
      </c>
      <c r="F477">
        <v>214.4</v>
      </c>
      <c r="G477">
        <v>149134400</v>
      </c>
      <c r="H477" s="2">
        <f t="shared" si="75"/>
        <v>31974415360</v>
      </c>
      <c r="I477">
        <f t="shared" si="76"/>
        <v>3.8000000000000114</v>
      </c>
      <c r="J477" t="str">
        <f t="shared" si="77"/>
        <v>高値超、安値超</v>
      </c>
      <c r="K477">
        <f t="shared" si="78"/>
        <v>-3.8000000000000114</v>
      </c>
      <c r="N477" s="2">
        <f t="shared" si="73"/>
        <v>2000</v>
      </c>
      <c r="O477" s="2">
        <f t="shared" si="79"/>
        <v>-7600.0000000000227</v>
      </c>
      <c r="P477" s="2" t="str">
        <f t="shared" si="80"/>
        <v/>
      </c>
      <c r="Q477" s="2">
        <f t="shared" si="72"/>
        <v>422200</v>
      </c>
      <c r="R477" s="2">
        <f t="shared" si="71"/>
        <v>378</v>
      </c>
      <c r="S477" s="2"/>
      <c r="T477" s="6">
        <f t="shared" si="74"/>
        <v>428800</v>
      </c>
      <c r="U477" s="4">
        <f>SUM(O477:$O$759)+T477</f>
        <v>523600.00000000006</v>
      </c>
      <c r="V477" s="4">
        <f>SUM(O477:$O$756)</f>
        <v>94800.000000000058</v>
      </c>
      <c r="W477" s="4">
        <f>SUM(R477:$S$759)</f>
        <v>39312</v>
      </c>
    </row>
    <row r="478" spans="1:23" x14ac:dyDescent="0.15">
      <c r="A478">
        <v>2</v>
      </c>
      <c r="B478" s="1">
        <v>42095</v>
      </c>
      <c r="C478">
        <v>210.4</v>
      </c>
      <c r="D478">
        <v>212.7</v>
      </c>
      <c r="E478">
        <v>208.6</v>
      </c>
      <c r="F478">
        <v>210.6</v>
      </c>
      <c r="G478">
        <v>159202600</v>
      </c>
      <c r="H478" s="2">
        <f t="shared" si="75"/>
        <v>33528067560</v>
      </c>
      <c r="I478">
        <f t="shared" si="76"/>
        <v>-0.5</v>
      </c>
      <c r="J478" t="str">
        <f t="shared" si="77"/>
        <v>高値割、安値割</v>
      </c>
      <c r="K478" t="str">
        <f t="shared" si="78"/>
        <v/>
      </c>
      <c r="N478" s="2">
        <f t="shared" si="73"/>
        <v>2000</v>
      </c>
      <c r="O478" s="2" t="str">
        <f t="shared" si="79"/>
        <v/>
      </c>
      <c r="P478" s="2">
        <f t="shared" si="80"/>
        <v>422200</v>
      </c>
      <c r="Q478" s="2" t="str">
        <f t="shared" si="72"/>
        <v/>
      </c>
      <c r="R478" s="2" t="str">
        <f t="shared" si="71"/>
        <v/>
      </c>
      <c r="S478" s="2"/>
      <c r="T478" s="6">
        <f t="shared" si="74"/>
        <v>421200</v>
      </c>
      <c r="U478" s="4">
        <f>SUM(O478:$O$759)+T478</f>
        <v>523600.00000000012</v>
      </c>
      <c r="V478" s="4">
        <f>SUM(O478:$O$756)</f>
        <v>102400.00000000009</v>
      </c>
      <c r="W478" s="4">
        <f>SUM(R478:$S$759)</f>
        <v>38934</v>
      </c>
    </row>
    <row r="479" spans="1:23" x14ac:dyDescent="0.15">
      <c r="A479">
        <v>2</v>
      </c>
      <c r="B479" s="1">
        <v>42094</v>
      </c>
      <c r="C479">
        <v>217.7</v>
      </c>
      <c r="D479">
        <v>217.9</v>
      </c>
      <c r="E479">
        <v>211.1</v>
      </c>
      <c r="F479">
        <v>211.1</v>
      </c>
      <c r="G479">
        <v>158500400</v>
      </c>
      <c r="H479" s="2">
        <f t="shared" si="75"/>
        <v>33459434440</v>
      </c>
      <c r="I479">
        <f t="shared" si="76"/>
        <v>-4.2000000000000171</v>
      </c>
      <c r="J479" t="str">
        <f t="shared" si="77"/>
        <v>高値超、安値超</v>
      </c>
      <c r="K479">
        <f t="shared" si="78"/>
        <v>4.2000000000000171</v>
      </c>
      <c r="N479" s="2">
        <f t="shared" si="73"/>
        <v>2000</v>
      </c>
      <c r="O479" s="2">
        <f t="shared" si="79"/>
        <v>8400.0000000000346</v>
      </c>
      <c r="P479" s="2">
        <f t="shared" si="80"/>
        <v>430600</v>
      </c>
      <c r="Q479" s="2" t="str">
        <f t="shared" si="72"/>
        <v/>
      </c>
      <c r="R479" s="2" t="str">
        <f t="shared" si="71"/>
        <v/>
      </c>
      <c r="S479" s="2"/>
      <c r="T479" s="6">
        <f t="shared" si="74"/>
        <v>422200</v>
      </c>
      <c r="U479" s="4">
        <f>SUM(O479:$O$759)+T479</f>
        <v>524600.00000000012</v>
      </c>
      <c r="V479" s="4">
        <f>SUM(O479:$O$756)</f>
        <v>102400.00000000009</v>
      </c>
      <c r="W479" s="4">
        <f>SUM(R479:$S$759)</f>
        <v>38934</v>
      </c>
    </row>
    <row r="480" spans="1:23" x14ac:dyDescent="0.15">
      <c r="A480">
        <v>2</v>
      </c>
      <c r="B480" s="1">
        <v>42093</v>
      </c>
      <c r="C480">
        <v>215.4</v>
      </c>
      <c r="D480">
        <v>215.5</v>
      </c>
      <c r="E480">
        <v>210.1</v>
      </c>
      <c r="F480">
        <v>215.3</v>
      </c>
      <c r="G480">
        <v>202366700</v>
      </c>
      <c r="H480" s="2">
        <f t="shared" si="75"/>
        <v>43569550510</v>
      </c>
      <c r="I480">
        <f t="shared" si="76"/>
        <v>0.20000000000001705</v>
      </c>
      <c r="J480" t="str">
        <f t="shared" si="77"/>
        <v>高値割、安値割</v>
      </c>
      <c r="K480">
        <f t="shared" si="78"/>
        <v>-0.20000000000001705</v>
      </c>
      <c r="N480" s="2">
        <f t="shared" si="73"/>
        <v>2000</v>
      </c>
      <c r="O480" s="2">
        <f t="shared" si="79"/>
        <v>-400.00000000003411</v>
      </c>
      <c r="P480" s="2">
        <f t="shared" si="80"/>
        <v>430200</v>
      </c>
      <c r="Q480" s="2" t="str">
        <f t="shared" si="72"/>
        <v/>
      </c>
      <c r="R480" s="2" t="str">
        <f t="shared" ref="R480:R543" si="81">IF(Q480="","",IF(Q480&lt;$Y$26,$Z$26,IF(Q480&lt;$Y$27,$Z$27,IF(Q480&lt;$Y$28,$Z$28,IF(Q480&lt;$Y$29,$Z$29,IF(Q480&lt;$Y$30,$Z$30,IF(Q480&lt;$Y$31,$Z$31,IF(Q480&lt;$Y$32,$Z$32,IF(Q480&lt;$Y$33,$Z$33,IF(Q480&lt;$Y$34,$Z$34,IF(Q480&lt;$Y$35,$Z$35,$Z$36)))))))))))</f>
        <v/>
      </c>
      <c r="S480" s="2"/>
      <c r="T480" s="6">
        <f t="shared" si="74"/>
        <v>430600</v>
      </c>
      <c r="U480" s="4">
        <f>SUM(O480:$O$759)+T480</f>
        <v>524600</v>
      </c>
      <c r="V480" s="4">
        <f>SUM(O480:$O$756)</f>
        <v>94000.000000000058</v>
      </c>
      <c r="W480" s="4">
        <f>SUM(R480:$S$759)</f>
        <v>38934</v>
      </c>
    </row>
    <row r="481" spans="1:23" x14ac:dyDescent="0.15">
      <c r="A481">
        <v>2</v>
      </c>
      <c r="B481" s="1">
        <v>42090</v>
      </c>
      <c r="C481">
        <v>218.5</v>
      </c>
      <c r="D481">
        <v>220.5</v>
      </c>
      <c r="E481">
        <v>214.5</v>
      </c>
      <c r="F481">
        <v>215.1</v>
      </c>
      <c r="G481">
        <v>254624100</v>
      </c>
      <c r="H481" s="2">
        <f t="shared" si="75"/>
        <v>54769643910</v>
      </c>
      <c r="I481">
        <f t="shared" si="76"/>
        <v>-7.7000000000000171</v>
      </c>
      <c r="J481" t="str">
        <f t="shared" si="77"/>
        <v>高値割、安値割</v>
      </c>
      <c r="K481">
        <f t="shared" si="78"/>
        <v>7.7000000000000171</v>
      </c>
      <c r="N481" s="2">
        <f t="shared" si="73"/>
        <v>2000</v>
      </c>
      <c r="O481" s="2">
        <f t="shared" si="79"/>
        <v>15400.000000000035</v>
      </c>
      <c r="P481" s="2">
        <f t="shared" si="80"/>
        <v>445600</v>
      </c>
      <c r="Q481" s="2" t="str">
        <f t="shared" ref="Q481:Q544" si="82">IF(OR(AND(P482="",P481=""),OR(AND(P481&lt;&gt;"",P482&lt;&gt;""))),"",IF(P482="",P481,P482))</f>
        <v/>
      </c>
      <c r="R481" s="2" t="str">
        <f t="shared" si="81"/>
        <v/>
      </c>
      <c r="S481" s="2"/>
      <c r="T481" s="6">
        <f t="shared" si="74"/>
        <v>430200</v>
      </c>
      <c r="U481" s="4">
        <f>SUM(O481:$O$759)+T481</f>
        <v>524600.00000000012</v>
      </c>
      <c r="V481" s="4">
        <f>SUM(O481:$O$756)</f>
        <v>94400.000000000087</v>
      </c>
      <c r="W481" s="4">
        <f>SUM(R481:$S$759)</f>
        <v>38934</v>
      </c>
    </row>
    <row r="482" spans="1:23" x14ac:dyDescent="0.15">
      <c r="A482">
        <v>2</v>
      </c>
      <c r="B482" s="1">
        <v>42089</v>
      </c>
      <c r="C482">
        <v>223.3</v>
      </c>
      <c r="D482">
        <v>223.7</v>
      </c>
      <c r="E482">
        <v>221.7</v>
      </c>
      <c r="F482">
        <v>222.8</v>
      </c>
      <c r="G482">
        <v>185451500</v>
      </c>
      <c r="H482" s="2">
        <f t="shared" si="75"/>
        <v>41318594200</v>
      </c>
      <c r="I482">
        <f t="shared" si="76"/>
        <v>-1.5999999999999943</v>
      </c>
      <c r="J482" t="str">
        <f t="shared" si="77"/>
        <v>高値割、安値割</v>
      </c>
      <c r="K482">
        <f t="shared" si="78"/>
        <v>1.5999999999999943</v>
      </c>
      <c r="N482" s="2">
        <f t="shared" si="73"/>
        <v>2000</v>
      </c>
      <c r="O482" s="2">
        <f t="shared" si="79"/>
        <v>3199.9999999999886</v>
      </c>
      <c r="P482" s="2">
        <f t="shared" si="80"/>
        <v>448800</v>
      </c>
      <c r="Q482" s="2">
        <f t="shared" si="82"/>
        <v>448800</v>
      </c>
      <c r="R482" s="2">
        <f t="shared" si="81"/>
        <v>378</v>
      </c>
      <c r="S482" s="2"/>
      <c r="T482" s="6">
        <f t="shared" si="74"/>
        <v>445600</v>
      </c>
      <c r="U482" s="4">
        <f>SUM(O482:$O$759)+T482</f>
        <v>524600</v>
      </c>
      <c r="V482" s="4">
        <f>SUM(O482:$O$756)</f>
        <v>79000.000000000058</v>
      </c>
      <c r="W482" s="4">
        <f>SUM(R482:$S$759)</f>
        <v>38934</v>
      </c>
    </row>
    <row r="483" spans="1:23" x14ac:dyDescent="0.15">
      <c r="A483">
        <v>2</v>
      </c>
      <c r="B483" s="1">
        <v>42088</v>
      </c>
      <c r="C483">
        <v>224.2</v>
      </c>
      <c r="D483">
        <v>224.7</v>
      </c>
      <c r="E483">
        <v>222.8</v>
      </c>
      <c r="F483">
        <v>224.4</v>
      </c>
      <c r="G483">
        <v>139192000</v>
      </c>
      <c r="H483" s="2">
        <f t="shared" si="75"/>
        <v>31234684800</v>
      </c>
      <c r="I483">
        <f t="shared" si="76"/>
        <v>-0.29999999999998295</v>
      </c>
      <c r="J483" t="str">
        <f t="shared" si="77"/>
        <v>高値割、安値割</v>
      </c>
      <c r="K483">
        <f t="shared" si="78"/>
        <v>0.29999999999998295</v>
      </c>
      <c r="N483" s="2">
        <f t="shared" si="73"/>
        <v>2000</v>
      </c>
      <c r="O483" s="2">
        <f t="shared" si="79"/>
        <v>599.99999999996589</v>
      </c>
      <c r="P483" s="2" t="str">
        <f t="shared" si="80"/>
        <v/>
      </c>
      <c r="Q483" s="2" t="str">
        <f t="shared" si="82"/>
        <v/>
      </c>
      <c r="R483" s="2" t="str">
        <f t="shared" si="81"/>
        <v/>
      </c>
      <c r="S483" s="2"/>
      <c r="T483" s="6">
        <f t="shared" si="74"/>
        <v>448800</v>
      </c>
      <c r="U483" s="4">
        <f>SUM(O483:$O$759)+T483</f>
        <v>524600</v>
      </c>
      <c r="V483" s="4">
        <f>SUM(O483:$O$756)</f>
        <v>75800.000000000058</v>
      </c>
      <c r="W483" s="4">
        <f>SUM(R483:$S$759)</f>
        <v>38556</v>
      </c>
    </row>
    <row r="484" spans="1:23" x14ac:dyDescent="0.15">
      <c r="A484">
        <v>2</v>
      </c>
      <c r="B484" s="1">
        <v>42087</v>
      </c>
      <c r="C484">
        <v>225</v>
      </c>
      <c r="D484">
        <v>225.6</v>
      </c>
      <c r="E484">
        <v>223.3</v>
      </c>
      <c r="F484">
        <v>224.7</v>
      </c>
      <c r="G484">
        <v>131120100</v>
      </c>
      <c r="H484" s="2">
        <f t="shared" si="75"/>
        <v>29462686470</v>
      </c>
      <c r="I484">
        <f t="shared" si="76"/>
        <v>9.9999999999994316E-2</v>
      </c>
      <c r="J484" t="str">
        <f t="shared" si="77"/>
        <v>高値割、安値割</v>
      </c>
      <c r="K484" t="str">
        <f t="shared" si="78"/>
        <v/>
      </c>
      <c r="N484" s="2">
        <f t="shared" si="73"/>
        <v>2000</v>
      </c>
      <c r="O484" s="2" t="str">
        <f t="shared" si="79"/>
        <v/>
      </c>
      <c r="P484" s="2" t="str">
        <f t="shared" si="80"/>
        <v/>
      </c>
      <c r="Q484" s="2">
        <f t="shared" si="82"/>
        <v>449400</v>
      </c>
      <c r="R484" s="2">
        <f t="shared" si="81"/>
        <v>378</v>
      </c>
      <c r="S484" s="2"/>
      <c r="T484" s="6">
        <f t="shared" si="74"/>
        <v>449400</v>
      </c>
      <c r="U484" s="4">
        <f>SUM(O484:$O$759)+T484</f>
        <v>524600.00000000012</v>
      </c>
      <c r="V484" s="4">
        <f>SUM(O484:$O$756)</f>
        <v>75200.000000000102</v>
      </c>
      <c r="W484" s="4">
        <f>SUM(R484:$S$759)</f>
        <v>38556</v>
      </c>
    </row>
    <row r="485" spans="1:23" x14ac:dyDescent="0.15">
      <c r="A485">
        <v>2</v>
      </c>
      <c r="B485" s="1">
        <v>42086</v>
      </c>
      <c r="C485">
        <v>225</v>
      </c>
      <c r="D485">
        <v>226.6</v>
      </c>
      <c r="E485">
        <v>224.5</v>
      </c>
      <c r="F485">
        <v>224.6</v>
      </c>
      <c r="G485">
        <v>158412700</v>
      </c>
      <c r="H485" s="2">
        <f t="shared" si="75"/>
        <v>35579492420</v>
      </c>
      <c r="I485">
        <f t="shared" si="76"/>
        <v>-9.9999999999994316E-2</v>
      </c>
      <c r="J485" t="str">
        <f t="shared" si="77"/>
        <v>高値超、安値超</v>
      </c>
      <c r="K485" t="str">
        <f t="shared" si="78"/>
        <v/>
      </c>
      <c r="N485" s="2">
        <f t="shared" si="73"/>
        <v>2000</v>
      </c>
      <c r="O485" s="2" t="str">
        <f t="shared" si="79"/>
        <v/>
      </c>
      <c r="P485" s="2">
        <f t="shared" si="80"/>
        <v>449400</v>
      </c>
      <c r="Q485" s="2" t="str">
        <f t="shared" si="82"/>
        <v/>
      </c>
      <c r="R485" s="2" t="str">
        <f t="shared" si="81"/>
        <v/>
      </c>
      <c r="S485" s="2"/>
      <c r="T485" s="6">
        <f t="shared" si="74"/>
        <v>449200</v>
      </c>
      <c r="U485" s="4">
        <f>SUM(O485:$O$759)+T485</f>
        <v>524400.00000000012</v>
      </c>
      <c r="V485" s="4">
        <f>SUM(O485:$O$756)</f>
        <v>75200.000000000102</v>
      </c>
      <c r="W485" s="4">
        <f>SUM(R485:$S$759)</f>
        <v>38178</v>
      </c>
    </row>
    <row r="486" spans="1:23" x14ac:dyDescent="0.15">
      <c r="A486">
        <v>2</v>
      </c>
      <c r="B486" s="1">
        <v>42083</v>
      </c>
      <c r="C486">
        <v>222.3</v>
      </c>
      <c r="D486">
        <v>224.8</v>
      </c>
      <c r="E486">
        <v>221.7</v>
      </c>
      <c r="F486">
        <v>224.7</v>
      </c>
      <c r="G486">
        <v>143997000</v>
      </c>
      <c r="H486" s="2">
        <f t="shared" si="75"/>
        <v>32356125900</v>
      </c>
      <c r="I486">
        <f t="shared" si="76"/>
        <v>2.7999999999999829</v>
      </c>
      <c r="J486" t="str">
        <f t="shared" si="77"/>
        <v>高値超、安値超</v>
      </c>
      <c r="K486">
        <f t="shared" si="78"/>
        <v>-2.7999999999999829</v>
      </c>
      <c r="N486" s="2">
        <f t="shared" si="73"/>
        <v>2000</v>
      </c>
      <c r="O486" s="2">
        <f t="shared" si="79"/>
        <v>-5599.9999999999654</v>
      </c>
      <c r="P486" s="2">
        <f t="shared" si="80"/>
        <v>443800</v>
      </c>
      <c r="Q486" s="2">
        <f t="shared" si="82"/>
        <v>443800</v>
      </c>
      <c r="R486" s="2">
        <f t="shared" si="81"/>
        <v>378</v>
      </c>
      <c r="S486" s="2"/>
      <c r="T486" s="6">
        <f t="shared" si="74"/>
        <v>449400</v>
      </c>
      <c r="U486" s="4">
        <f>SUM(O486:$O$759)+T486</f>
        <v>524600.00000000012</v>
      </c>
      <c r="V486" s="4">
        <f>SUM(O486:$O$756)</f>
        <v>75200.000000000102</v>
      </c>
      <c r="W486" s="4">
        <f>SUM(R486:$S$759)</f>
        <v>38178</v>
      </c>
    </row>
    <row r="487" spans="1:23" x14ac:dyDescent="0.15">
      <c r="A487">
        <v>2</v>
      </c>
      <c r="B487" s="1">
        <v>42082</v>
      </c>
      <c r="C487">
        <v>223.6</v>
      </c>
      <c r="D487">
        <v>223.7</v>
      </c>
      <c r="E487">
        <v>221</v>
      </c>
      <c r="F487">
        <v>221.9</v>
      </c>
      <c r="G487">
        <v>144083800</v>
      </c>
      <c r="H487" s="2">
        <f t="shared" si="75"/>
        <v>31972195220</v>
      </c>
      <c r="I487">
        <f t="shared" si="76"/>
        <v>-1.7999999999999829</v>
      </c>
      <c r="J487" t="str">
        <f t="shared" si="77"/>
        <v>高値割、安値割</v>
      </c>
      <c r="K487">
        <f t="shared" si="78"/>
        <v>1.7999999999999829</v>
      </c>
      <c r="N487" s="2">
        <f t="shared" si="73"/>
        <v>2000</v>
      </c>
      <c r="O487" s="2">
        <f t="shared" si="79"/>
        <v>3599.9999999999659</v>
      </c>
      <c r="P487" s="2" t="str">
        <f t="shared" si="80"/>
        <v/>
      </c>
      <c r="Q487" s="2" t="str">
        <f t="shared" si="82"/>
        <v/>
      </c>
      <c r="R487" s="2" t="str">
        <f t="shared" si="81"/>
        <v/>
      </c>
      <c r="S487" s="2"/>
      <c r="T487" s="6">
        <f t="shared" si="74"/>
        <v>443800</v>
      </c>
      <c r="U487" s="4">
        <f>SUM(O487:$O$759)+T487</f>
        <v>524600</v>
      </c>
      <c r="V487" s="4">
        <f>SUM(O487:$O$756)</f>
        <v>80800.000000000058</v>
      </c>
      <c r="W487" s="4">
        <f>SUM(R487:$S$759)</f>
        <v>37800</v>
      </c>
    </row>
    <row r="488" spans="1:23" x14ac:dyDescent="0.15">
      <c r="A488">
        <v>2</v>
      </c>
      <c r="B488" s="1">
        <v>42081</v>
      </c>
      <c r="C488">
        <v>222.5</v>
      </c>
      <c r="D488">
        <v>224.2</v>
      </c>
      <c r="E488">
        <v>221.5</v>
      </c>
      <c r="F488">
        <v>223.7</v>
      </c>
      <c r="G488">
        <v>145565400</v>
      </c>
      <c r="H488" s="2">
        <f t="shared" si="75"/>
        <v>32562979980</v>
      </c>
      <c r="I488">
        <f t="shared" si="76"/>
        <v>1.5999999999999943</v>
      </c>
      <c r="J488" t="str">
        <f t="shared" si="77"/>
        <v>高値割、安値割</v>
      </c>
      <c r="K488" t="str">
        <f t="shared" si="78"/>
        <v/>
      </c>
      <c r="N488" s="2">
        <f t="shared" si="73"/>
        <v>2000</v>
      </c>
      <c r="O488" s="2" t="str">
        <f t="shared" si="79"/>
        <v/>
      </c>
      <c r="P488" s="2" t="str">
        <f t="shared" si="80"/>
        <v/>
      </c>
      <c r="Q488" s="2" t="str">
        <f t="shared" si="82"/>
        <v/>
      </c>
      <c r="R488" s="2" t="str">
        <f t="shared" si="81"/>
        <v/>
      </c>
      <c r="S488" s="2"/>
      <c r="T488" s="6">
        <f t="shared" si="74"/>
        <v>447400</v>
      </c>
      <c r="U488" s="4">
        <f>SUM(O488:$O$759)+T488</f>
        <v>524600.00000000012</v>
      </c>
      <c r="V488" s="4">
        <f>SUM(O488:$O$756)</f>
        <v>77200.000000000102</v>
      </c>
      <c r="W488" s="4">
        <f>SUM(R488:$S$759)</f>
        <v>37800</v>
      </c>
    </row>
    <row r="489" spans="1:23" x14ac:dyDescent="0.15">
      <c r="A489">
        <v>2</v>
      </c>
      <c r="B489" s="1">
        <v>42080</v>
      </c>
      <c r="C489">
        <v>224.6</v>
      </c>
      <c r="D489">
        <v>224.7</v>
      </c>
      <c r="E489">
        <v>222</v>
      </c>
      <c r="F489">
        <v>222.1</v>
      </c>
      <c r="G489">
        <v>145772400</v>
      </c>
      <c r="H489" s="2">
        <f t="shared" si="75"/>
        <v>32376050040</v>
      </c>
      <c r="I489">
        <f t="shared" si="76"/>
        <v>-1.0999999999999943</v>
      </c>
      <c r="J489" t="str">
        <f t="shared" si="77"/>
        <v/>
      </c>
      <c r="K489" t="str">
        <f t="shared" si="78"/>
        <v/>
      </c>
      <c r="N489" s="2">
        <f t="shared" si="73"/>
        <v>2000</v>
      </c>
      <c r="O489" s="2" t="str">
        <f t="shared" si="79"/>
        <v/>
      </c>
      <c r="P489" s="2" t="str">
        <f t="shared" si="80"/>
        <v/>
      </c>
      <c r="Q489" s="2" t="str">
        <f t="shared" si="82"/>
        <v/>
      </c>
      <c r="R489" s="2" t="str">
        <f t="shared" si="81"/>
        <v/>
      </c>
      <c r="S489" s="2"/>
      <c r="T489" s="6">
        <f t="shared" si="74"/>
        <v>444200</v>
      </c>
      <c r="U489" s="4">
        <f>SUM(O489:$O$759)+T489</f>
        <v>521400.00000000012</v>
      </c>
      <c r="V489" s="4">
        <f>SUM(O489:$O$756)</f>
        <v>77200.000000000102</v>
      </c>
      <c r="W489" s="4">
        <f>SUM(R489:$S$759)</f>
        <v>37800</v>
      </c>
    </row>
    <row r="490" spans="1:23" x14ac:dyDescent="0.15">
      <c r="A490">
        <v>2</v>
      </c>
      <c r="B490" s="1">
        <v>42079</v>
      </c>
      <c r="C490">
        <v>223</v>
      </c>
      <c r="D490">
        <v>224.7</v>
      </c>
      <c r="E490">
        <v>222.5</v>
      </c>
      <c r="F490">
        <v>223.2</v>
      </c>
      <c r="G490">
        <v>151501000</v>
      </c>
      <c r="H490" s="2">
        <f t="shared" si="75"/>
        <v>33815023200</v>
      </c>
      <c r="I490">
        <f t="shared" si="76"/>
        <v>0.79999999999998295</v>
      </c>
      <c r="J490" t="str">
        <f t="shared" si="77"/>
        <v>高値超、安値超</v>
      </c>
      <c r="K490" t="str">
        <f t="shared" si="78"/>
        <v/>
      </c>
      <c r="N490" s="2">
        <f t="shared" si="73"/>
        <v>2000</v>
      </c>
      <c r="O490" s="2" t="str">
        <f t="shared" si="79"/>
        <v/>
      </c>
      <c r="P490" s="2" t="str">
        <f t="shared" si="80"/>
        <v/>
      </c>
      <c r="Q490" s="2">
        <f t="shared" si="82"/>
        <v>441600</v>
      </c>
      <c r="R490" s="2">
        <f t="shared" si="81"/>
        <v>378</v>
      </c>
      <c r="S490" s="2"/>
      <c r="T490" s="6">
        <f t="shared" si="74"/>
        <v>446400</v>
      </c>
      <c r="U490" s="4">
        <f>SUM(O490:$O$759)+T490</f>
        <v>523600.00000000012</v>
      </c>
      <c r="V490" s="4">
        <f>SUM(O490:$O$756)</f>
        <v>77200.000000000102</v>
      </c>
      <c r="W490" s="4">
        <f>SUM(R490:$S$759)</f>
        <v>37800</v>
      </c>
    </row>
    <row r="491" spans="1:23" x14ac:dyDescent="0.15">
      <c r="A491">
        <v>2</v>
      </c>
      <c r="B491" s="1">
        <v>42076</v>
      </c>
      <c r="C491">
        <v>221.5</v>
      </c>
      <c r="D491">
        <v>223.9</v>
      </c>
      <c r="E491">
        <v>221.1</v>
      </c>
      <c r="F491">
        <v>222.4</v>
      </c>
      <c r="G491">
        <v>261345000</v>
      </c>
      <c r="H491" s="2">
        <f t="shared" si="75"/>
        <v>58123128000</v>
      </c>
      <c r="I491">
        <f t="shared" si="76"/>
        <v>1.5999999999999943</v>
      </c>
      <c r="J491" t="str">
        <f t="shared" si="77"/>
        <v>高値超、安値超</v>
      </c>
      <c r="K491" t="str">
        <f t="shared" si="78"/>
        <v/>
      </c>
      <c r="N491" s="2">
        <f t="shared" si="73"/>
        <v>2000</v>
      </c>
      <c r="O491" s="2" t="str">
        <f t="shared" si="79"/>
        <v/>
      </c>
      <c r="P491" s="2">
        <f t="shared" si="80"/>
        <v>441600</v>
      </c>
      <c r="Q491" s="2">
        <f t="shared" si="82"/>
        <v>441600</v>
      </c>
      <c r="R491" s="2">
        <f t="shared" si="81"/>
        <v>378</v>
      </c>
      <c r="S491" s="2"/>
      <c r="T491" s="6">
        <f t="shared" si="74"/>
        <v>444800</v>
      </c>
      <c r="U491" s="4">
        <f>SUM(O491:$O$759)+T491</f>
        <v>522000.00000000012</v>
      </c>
      <c r="V491" s="4">
        <f>SUM(O491:$O$756)</f>
        <v>77200.000000000102</v>
      </c>
      <c r="W491" s="4">
        <f>SUM(R491:$S$759)</f>
        <v>37422</v>
      </c>
    </row>
    <row r="492" spans="1:23" x14ac:dyDescent="0.15">
      <c r="A492">
        <v>2</v>
      </c>
      <c r="B492" s="1">
        <v>42075</v>
      </c>
      <c r="C492">
        <v>218</v>
      </c>
      <c r="D492">
        <v>221.5</v>
      </c>
      <c r="E492">
        <v>217.7</v>
      </c>
      <c r="F492">
        <v>220.8</v>
      </c>
      <c r="G492">
        <v>191122600</v>
      </c>
      <c r="H492" s="2">
        <f t="shared" si="75"/>
        <v>42199870080</v>
      </c>
      <c r="I492">
        <f t="shared" si="76"/>
        <v>3.3000000000000114</v>
      </c>
      <c r="J492" t="str">
        <f t="shared" si="77"/>
        <v>高値超、安値超</v>
      </c>
      <c r="K492">
        <f t="shared" si="78"/>
        <v>-3.3000000000000114</v>
      </c>
      <c r="N492" s="2">
        <f t="shared" si="73"/>
        <v>2000</v>
      </c>
      <c r="O492" s="2">
        <f t="shared" si="79"/>
        <v>-6600.0000000000227</v>
      </c>
      <c r="P492" s="2" t="str">
        <f t="shared" si="80"/>
        <v/>
      </c>
      <c r="Q492" s="2" t="str">
        <f t="shared" si="82"/>
        <v/>
      </c>
      <c r="R492" s="2" t="str">
        <f t="shared" si="81"/>
        <v/>
      </c>
      <c r="S492" s="2"/>
      <c r="T492" s="6">
        <f t="shared" si="74"/>
        <v>441600</v>
      </c>
      <c r="U492" s="4">
        <f>SUM(O492:$O$759)+T492</f>
        <v>518800.00000000012</v>
      </c>
      <c r="V492" s="4">
        <f>SUM(O492:$O$756)</f>
        <v>77200.000000000102</v>
      </c>
      <c r="W492" s="4">
        <f>SUM(R492:$S$759)</f>
        <v>37044</v>
      </c>
    </row>
    <row r="493" spans="1:23" x14ac:dyDescent="0.15">
      <c r="A493">
        <v>2</v>
      </c>
      <c r="B493" s="1">
        <v>42074</v>
      </c>
      <c r="C493">
        <v>216.1</v>
      </c>
      <c r="D493">
        <v>218.3</v>
      </c>
      <c r="E493">
        <v>216</v>
      </c>
      <c r="F493">
        <v>217.5</v>
      </c>
      <c r="G493">
        <v>119771400</v>
      </c>
      <c r="H493" s="2">
        <f t="shared" si="75"/>
        <v>26050279500</v>
      </c>
      <c r="I493">
        <f t="shared" si="76"/>
        <v>-9.9999999999994316E-2</v>
      </c>
      <c r="J493" t="str">
        <f t="shared" si="77"/>
        <v>高値割、安値割</v>
      </c>
      <c r="K493" t="str">
        <f t="shared" si="78"/>
        <v/>
      </c>
      <c r="N493" s="2">
        <f t="shared" si="73"/>
        <v>2000</v>
      </c>
      <c r="O493" s="2" t="str">
        <f t="shared" si="79"/>
        <v/>
      </c>
      <c r="P493" s="2" t="str">
        <f t="shared" si="80"/>
        <v/>
      </c>
      <c r="Q493" s="2" t="str">
        <f t="shared" si="82"/>
        <v/>
      </c>
      <c r="R493" s="2" t="str">
        <f t="shared" si="81"/>
        <v/>
      </c>
      <c r="S493" s="2"/>
      <c r="T493" s="6">
        <f t="shared" si="74"/>
        <v>435000</v>
      </c>
      <c r="U493" s="4">
        <f>SUM(O493:$O$759)+T493</f>
        <v>518800.00000000012</v>
      </c>
      <c r="V493" s="4">
        <f>SUM(O493:$O$756)</f>
        <v>83800.000000000116</v>
      </c>
      <c r="W493" s="4">
        <f>SUM(R493:$S$759)</f>
        <v>37044</v>
      </c>
    </row>
    <row r="494" spans="1:23" x14ac:dyDescent="0.15">
      <c r="A494">
        <v>2</v>
      </c>
      <c r="B494" s="1">
        <v>42073</v>
      </c>
      <c r="C494">
        <v>220.6</v>
      </c>
      <c r="D494">
        <v>220.7</v>
      </c>
      <c r="E494">
        <v>216.3</v>
      </c>
      <c r="F494">
        <v>217.6</v>
      </c>
      <c r="G494">
        <v>178141800</v>
      </c>
      <c r="H494" s="2">
        <f t="shared" si="75"/>
        <v>38763655680</v>
      </c>
      <c r="I494">
        <f t="shared" si="76"/>
        <v>-2.5999999999999943</v>
      </c>
      <c r="J494" t="str">
        <f t="shared" si="77"/>
        <v/>
      </c>
      <c r="K494" t="str">
        <f t="shared" si="78"/>
        <v/>
      </c>
      <c r="N494" s="2">
        <f t="shared" si="73"/>
        <v>2000</v>
      </c>
      <c r="O494" s="2" t="str">
        <f t="shared" si="79"/>
        <v/>
      </c>
      <c r="P494" s="2" t="str">
        <f t="shared" si="80"/>
        <v/>
      </c>
      <c r="Q494" s="2" t="str">
        <f t="shared" si="82"/>
        <v/>
      </c>
      <c r="R494" s="2" t="str">
        <f t="shared" si="81"/>
        <v/>
      </c>
      <c r="S494" s="2"/>
      <c r="T494" s="6">
        <f t="shared" si="74"/>
        <v>435200</v>
      </c>
      <c r="U494" s="4">
        <f>SUM(O494:$O$759)+T494</f>
        <v>519000.00000000012</v>
      </c>
      <c r="V494" s="4">
        <f>SUM(O494:$O$756)</f>
        <v>83800.000000000116</v>
      </c>
      <c r="W494" s="4">
        <f>SUM(R494:$S$759)</f>
        <v>37044</v>
      </c>
    </row>
    <row r="495" spans="1:23" x14ac:dyDescent="0.15">
      <c r="A495">
        <v>2</v>
      </c>
      <c r="B495" s="1">
        <v>42072</v>
      </c>
      <c r="C495">
        <v>220.1</v>
      </c>
      <c r="D495">
        <v>220.4</v>
      </c>
      <c r="E495">
        <v>219.1</v>
      </c>
      <c r="F495">
        <v>220.2</v>
      </c>
      <c r="G495">
        <v>126438800</v>
      </c>
      <c r="H495" s="2">
        <f t="shared" si="75"/>
        <v>27841823760</v>
      </c>
      <c r="I495">
        <f t="shared" si="76"/>
        <v>-0.5</v>
      </c>
      <c r="J495" t="str">
        <f t="shared" si="77"/>
        <v/>
      </c>
      <c r="K495" t="str">
        <f t="shared" si="78"/>
        <v/>
      </c>
      <c r="N495" s="2">
        <f t="shared" si="73"/>
        <v>2000</v>
      </c>
      <c r="O495" s="2" t="str">
        <f t="shared" si="79"/>
        <v/>
      </c>
      <c r="P495" s="2" t="str">
        <f t="shared" si="80"/>
        <v/>
      </c>
      <c r="Q495" s="2">
        <f t="shared" si="82"/>
        <v>435400</v>
      </c>
      <c r="R495" s="2">
        <f t="shared" si="81"/>
        <v>378</v>
      </c>
      <c r="S495" s="2"/>
      <c r="T495" s="6">
        <f t="shared" si="74"/>
        <v>440400</v>
      </c>
      <c r="U495" s="4">
        <f>SUM(O495:$O$759)+T495</f>
        <v>524200.00000000012</v>
      </c>
      <c r="V495" s="4">
        <f>SUM(O495:$O$756)</f>
        <v>83800.000000000116</v>
      </c>
      <c r="W495" s="4">
        <f>SUM(R495:$S$759)</f>
        <v>37044</v>
      </c>
    </row>
    <row r="496" spans="1:23" x14ac:dyDescent="0.15">
      <c r="A496">
        <v>2</v>
      </c>
      <c r="B496" s="1">
        <v>42069</v>
      </c>
      <c r="C496">
        <v>218.5</v>
      </c>
      <c r="D496">
        <v>220.7</v>
      </c>
      <c r="E496">
        <v>218.1</v>
      </c>
      <c r="F496">
        <v>220.7</v>
      </c>
      <c r="G496">
        <v>203737300</v>
      </c>
      <c r="H496" s="2">
        <f t="shared" si="75"/>
        <v>44964822110</v>
      </c>
      <c r="I496">
        <f t="shared" si="76"/>
        <v>3</v>
      </c>
      <c r="J496" t="str">
        <f t="shared" si="77"/>
        <v>高値超、安値超</v>
      </c>
      <c r="K496" t="str">
        <f t="shared" si="78"/>
        <v/>
      </c>
      <c r="N496" s="2">
        <f t="shared" si="73"/>
        <v>2000</v>
      </c>
      <c r="O496" s="2" t="str">
        <f t="shared" si="79"/>
        <v/>
      </c>
      <c r="P496" s="2">
        <f t="shared" si="80"/>
        <v>435400</v>
      </c>
      <c r="Q496" s="2" t="str">
        <f t="shared" si="82"/>
        <v/>
      </c>
      <c r="R496" s="2" t="str">
        <f t="shared" si="81"/>
        <v/>
      </c>
      <c r="S496" s="2"/>
      <c r="T496" s="6">
        <f t="shared" si="74"/>
        <v>441400</v>
      </c>
      <c r="U496" s="4">
        <f>SUM(O496:$O$759)+T496</f>
        <v>525200.00000000012</v>
      </c>
      <c r="V496" s="4">
        <f>SUM(O496:$O$756)</f>
        <v>83800.000000000116</v>
      </c>
      <c r="W496" s="4">
        <f>SUM(R496:$S$759)</f>
        <v>36666</v>
      </c>
    </row>
    <row r="497" spans="1:23" x14ac:dyDescent="0.15">
      <c r="A497">
        <v>2</v>
      </c>
      <c r="B497" s="1">
        <v>42068</v>
      </c>
      <c r="C497">
        <v>215.8</v>
      </c>
      <c r="D497">
        <v>217.7</v>
      </c>
      <c r="E497">
        <v>215.8</v>
      </c>
      <c r="F497">
        <v>217.7</v>
      </c>
      <c r="G497">
        <v>112914000</v>
      </c>
      <c r="H497" s="2">
        <f t="shared" si="75"/>
        <v>24581377800</v>
      </c>
      <c r="I497">
        <f t="shared" si="76"/>
        <v>1.7999999999999829</v>
      </c>
      <c r="J497" t="str">
        <f t="shared" si="77"/>
        <v>高値超、安値超</v>
      </c>
      <c r="K497">
        <f t="shared" si="78"/>
        <v>-1.7999999999999829</v>
      </c>
      <c r="N497" s="2">
        <f t="shared" si="73"/>
        <v>2000</v>
      </c>
      <c r="O497" s="2">
        <f t="shared" si="79"/>
        <v>-3599.9999999999659</v>
      </c>
      <c r="P497" s="2">
        <f t="shared" si="80"/>
        <v>431800</v>
      </c>
      <c r="Q497" s="2">
        <f t="shared" si="82"/>
        <v>431800</v>
      </c>
      <c r="R497" s="2">
        <f t="shared" si="81"/>
        <v>378</v>
      </c>
      <c r="S497" s="2"/>
      <c r="T497" s="6">
        <f t="shared" si="74"/>
        <v>435400</v>
      </c>
      <c r="U497" s="4">
        <f>SUM(O497:$O$759)+T497</f>
        <v>519200.00000000012</v>
      </c>
      <c r="V497" s="4">
        <f>SUM(O497:$O$756)</f>
        <v>83800.000000000116</v>
      </c>
      <c r="W497" s="4">
        <f>SUM(R497:$S$759)</f>
        <v>36666</v>
      </c>
    </row>
    <row r="498" spans="1:23" x14ac:dyDescent="0.15">
      <c r="A498">
        <v>2</v>
      </c>
      <c r="B498" s="1">
        <v>42067</v>
      </c>
      <c r="C498">
        <v>216</v>
      </c>
      <c r="D498">
        <v>216.9</v>
      </c>
      <c r="E498">
        <v>215.1</v>
      </c>
      <c r="F498">
        <v>215.9</v>
      </c>
      <c r="G498">
        <v>151044300</v>
      </c>
      <c r="H498" s="2">
        <f t="shared" si="75"/>
        <v>32610464370</v>
      </c>
      <c r="I498">
        <f t="shared" si="76"/>
        <v>-1.9000000000000057</v>
      </c>
      <c r="J498" t="str">
        <f t="shared" si="77"/>
        <v>高値割、安値割</v>
      </c>
      <c r="K498">
        <f t="shared" si="78"/>
        <v>1.9000000000000057</v>
      </c>
      <c r="N498" s="2">
        <f t="shared" si="73"/>
        <v>2000</v>
      </c>
      <c r="O498" s="2">
        <f t="shared" si="79"/>
        <v>3800.0000000000114</v>
      </c>
      <c r="P498" s="2" t="str">
        <f t="shared" si="80"/>
        <v/>
      </c>
      <c r="Q498" s="2" t="str">
        <f t="shared" si="82"/>
        <v/>
      </c>
      <c r="R498" s="2" t="str">
        <f t="shared" si="81"/>
        <v/>
      </c>
      <c r="S498" s="2"/>
      <c r="T498" s="6">
        <f t="shared" si="74"/>
        <v>431800</v>
      </c>
      <c r="U498" s="4">
        <f>SUM(O498:$O$759)+T498</f>
        <v>519200.00000000012</v>
      </c>
      <c r="V498" s="4">
        <f>SUM(O498:$O$756)</f>
        <v>87400.000000000087</v>
      </c>
      <c r="W498" s="4">
        <f>SUM(R498:$S$759)</f>
        <v>36288</v>
      </c>
    </row>
    <row r="499" spans="1:23" x14ac:dyDescent="0.15">
      <c r="A499">
        <v>2</v>
      </c>
      <c r="B499" s="1">
        <v>42066</v>
      </c>
      <c r="C499">
        <v>220.8</v>
      </c>
      <c r="D499">
        <v>220.8</v>
      </c>
      <c r="E499">
        <v>216.5</v>
      </c>
      <c r="F499">
        <v>217.8</v>
      </c>
      <c r="G499">
        <v>174180300</v>
      </c>
      <c r="H499" s="2">
        <f t="shared" si="75"/>
        <v>37936469340</v>
      </c>
      <c r="I499">
        <f t="shared" si="76"/>
        <v>-2.1999999999999886</v>
      </c>
      <c r="J499" t="str">
        <f t="shared" si="77"/>
        <v>高値割、安値割</v>
      </c>
      <c r="K499" t="str">
        <f t="shared" si="78"/>
        <v/>
      </c>
      <c r="N499" s="2">
        <f t="shared" si="73"/>
        <v>2000</v>
      </c>
      <c r="O499" s="2" t="str">
        <f t="shared" si="79"/>
        <v/>
      </c>
      <c r="P499" s="2" t="str">
        <f t="shared" si="80"/>
        <v/>
      </c>
      <c r="Q499" s="2" t="str">
        <f t="shared" si="82"/>
        <v/>
      </c>
      <c r="R499" s="2" t="str">
        <f t="shared" si="81"/>
        <v/>
      </c>
      <c r="S499" s="2"/>
      <c r="T499" s="6">
        <f t="shared" si="74"/>
        <v>435600</v>
      </c>
      <c r="U499" s="4">
        <f>SUM(O499:$O$759)+T499</f>
        <v>519200.00000000006</v>
      </c>
      <c r="V499" s="4">
        <f>SUM(O499:$O$756)</f>
        <v>83600.000000000073</v>
      </c>
      <c r="W499" s="4">
        <f>SUM(R499:$S$759)</f>
        <v>36288</v>
      </c>
    </row>
    <row r="500" spans="1:23" x14ac:dyDescent="0.15">
      <c r="A500">
        <v>2</v>
      </c>
      <c r="B500" s="1">
        <v>42065</v>
      </c>
      <c r="C500">
        <v>221.5</v>
      </c>
      <c r="D500">
        <v>221.8</v>
      </c>
      <c r="E500">
        <v>219.6</v>
      </c>
      <c r="F500">
        <v>220</v>
      </c>
      <c r="G500">
        <v>139441500</v>
      </c>
      <c r="H500" s="2">
        <f t="shared" si="75"/>
        <v>30677130000</v>
      </c>
      <c r="I500">
        <f t="shared" si="76"/>
        <v>-0.5</v>
      </c>
      <c r="J500" t="str">
        <f t="shared" si="77"/>
        <v>高値超、安値超</v>
      </c>
      <c r="K500" t="str">
        <f t="shared" si="78"/>
        <v/>
      </c>
      <c r="N500" s="2">
        <f t="shared" si="73"/>
        <v>2000</v>
      </c>
      <c r="O500" s="2" t="str">
        <f t="shared" si="79"/>
        <v/>
      </c>
      <c r="P500" s="2" t="str">
        <f t="shared" si="80"/>
        <v/>
      </c>
      <c r="Q500" s="2" t="str">
        <f t="shared" si="82"/>
        <v/>
      </c>
      <c r="R500" s="2" t="str">
        <f t="shared" si="81"/>
        <v/>
      </c>
      <c r="S500" s="2"/>
      <c r="T500" s="6">
        <f t="shared" si="74"/>
        <v>440000</v>
      </c>
      <c r="U500" s="4">
        <f>SUM(O500:$O$759)+T500</f>
        <v>523600.00000000006</v>
      </c>
      <c r="V500" s="4">
        <f>SUM(O500:$O$756)</f>
        <v>83600.000000000073</v>
      </c>
      <c r="W500" s="4">
        <f>SUM(R500:$S$759)</f>
        <v>36288</v>
      </c>
    </row>
    <row r="501" spans="1:23" x14ac:dyDescent="0.15">
      <c r="A501">
        <v>2</v>
      </c>
      <c r="B501" s="1">
        <v>42062</v>
      </c>
      <c r="C501">
        <v>220.6</v>
      </c>
      <c r="D501">
        <v>221.5</v>
      </c>
      <c r="E501">
        <v>218.5</v>
      </c>
      <c r="F501">
        <v>220.5</v>
      </c>
      <c r="G501">
        <v>242310800</v>
      </c>
      <c r="H501" s="2">
        <f t="shared" si="75"/>
        <v>53429531400</v>
      </c>
      <c r="I501">
        <f t="shared" si="76"/>
        <v>0.40000000000000568</v>
      </c>
      <c r="J501" t="str">
        <f t="shared" si="77"/>
        <v>高値超、安値超</v>
      </c>
      <c r="K501" t="str">
        <f t="shared" si="78"/>
        <v/>
      </c>
      <c r="N501" s="2">
        <f t="shared" si="73"/>
        <v>2000</v>
      </c>
      <c r="O501" s="2" t="str">
        <f t="shared" si="79"/>
        <v/>
      </c>
      <c r="P501" s="2" t="str">
        <f t="shared" si="80"/>
        <v/>
      </c>
      <c r="Q501" s="2" t="str">
        <f t="shared" si="82"/>
        <v/>
      </c>
      <c r="R501" s="2" t="str">
        <f t="shared" si="81"/>
        <v/>
      </c>
      <c r="S501" s="2"/>
      <c r="T501" s="6">
        <f t="shared" si="74"/>
        <v>441000</v>
      </c>
      <c r="U501" s="4">
        <f>SUM(O501:$O$759)+T501</f>
        <v>524600.00000000012</v>
      </c>
      <c r="V501" s="4">
        <f>SUM(O501:$O$756)</f>
        <v>83600.000000000073</v>
      </c>
      <c r="W501" s="4">
        <f>SUM(R501:$S$759)</f>
        <v>36288</v>
      </c>
    </row>
    <row r="502" spans="1:23" x14ac:dyDescent="0.15">
      <c r="A502">
        <v>2</v>
      </c>
      <c r="B502" s="1">
        <v>42061</v>
      </c>
      <c r="C502">
        <v>218.7</v>
      </c>
      <c r="D502">
        <v>220.3</v>
      </c>
      <c r="E502">
        <v>218.3</v>
      </c>
      <c r="F502">
        <v>220.1</v>
      </c>
      <c r="G502">
        <v>192281200</v>
      </c>
      <c r="H502" s="2">
        <f t="shared" si="75"/>
        <v>42321092120</v>
      </c>
      <c r="I502">
        <f t="shared" si="76"/>
        <v>1.1999999999999886</v>
      </c>
      <c r="J502" t="str">
        <f t="shared" si="77"/>
        <v/>
      </c>
      <c r="K502" t="str">
        <f t="shared" si="78"/>
        <v/>
      </c>
      <c r="N502" s="2">
        <f t="shared" si="73"/>
        <v>2000</v>
      </c>
      <c r="O502" s="2" t="str">
        <f t="shared" si="79"/>
        <v/>
      </c>
      <c r="P502" s="2" t="str">
        <f t="shared" si="80"/>
        <v/>
      </c>
      <c r="Q502" s="2" t="str">
        <f t="shared" si="82"/>
        <v/>
      </c>
      <c r="R502" s="2" t="str">
        <f t="shared" si="81"/>
        <v/>
      </c>
      <c r="S502" s="2"/>
      <c r="T502" s="6">
        <f t="shared" si="74"/>
        <v>440200</v>
      </c>
      <c r="U502" s="4">
        <f>SUM(O502:$O$759)+T502</f>
        <v>523800.00000000006</v>
      </c>
      <c r="V502" s="4">
        <f>SUM(O502:$O$756)</f>
        <v>83600.000000000073</v>
      </c>
      <c r="W502" s="4">
        <f>SUM(R502:$S$759)</f>
        <v>36288</v>
      </c>
    </row>
    <row r="503" spans="1:23" x14ac:dyDescent="0.15">
      <c r="A503">
        <v>2</v>
      </c>
      <c r="B503" s="1">
        <v>42060</v>
      </c>
      <c r="C503">
        <v>219.9</v>
      </c>
      <c r="D503">
        <v>220.8</v>
      </c>
      <c r="E503">
        <v>218.1</v>
      </c>
      <c r="F503">
        <v>218.9</v>
      </c>
      <c r="G503">
        <v>175941200</v>
      </c>
      <c r="H503" s="2">
        <f t="shared" si="75"/>
        <v>38513528680</v>
      </c>
      <c r="I503">
        <f t="shared" si="76"/>
        <v>-9.9999999999994316E-2</v>
      </c>
      <c r="J503" t="str">
        <f t="shared" si="77"/>
        <v>高値超、安値超</v>
      </c>
      <c r="K503" t="str">
        <f t="shared" si="78"/>
        <v/>
      </c>
      <c r="N503" s="2">
        <f t="shared" si="73"/>
        <v>2000</v>
      </c>
      <c r="O503" s="2" t="str">
        <f t="shared" si="79"/>
        <v/>
      </c>
      <c r="P503" s="2" t="str">
        <f t="shared" si="80"/>
        <v/>
      </c>
      <c r="Q503" s="2" t="str">
        <f t="shared" si="82"/>
        <v/>
      </c>
      <c r="R503" s="2" t="str">
        <f t="shared" si="81"/>
        <v/>
      </c>
      <c r="S503" s="2"/>
      <c r="T503" s="6">
        <f t="shared" si="74"/>
        <v>437800</v>
      </c>
      <c r="U503" s="4">
        <f>SUM(O503:$O$759)+T503</f>
        <v>521400.00000000006</v>
      </c>
      <c r="V503" s="4">
        <f>SUM(O503:$O$756)</f>
        <v>83600.000000000073</v>
      </c>
      <c r="W503" s="4">
        <f>SUM(R503:$S$759)</f>
        <v>36288</v>
      </c>
    </row>
    <row r="504" spans="1:23" x14ac:dyDescent="0.15">
      <c r="A504">
        <v>2</v>
      </c>
      <c r="B504" s="1">
        <v>42059</v>
      </c>
      <c r="C504">
        <v>217.4</v>
      </c>
      <c r="D504">
        <v>220.3</v>
      </c>
      <c r="E504">
        <v>217.4</v>
      </c>
      <c r="F504">
        <v>219</v>
      </c>
      <c r="G504">
        <v>221587700</v>
      </c>
      <c r="H504" s="2">
        <f t="shared" si="75"/>
        <v>48527706300</v>
      </c>
      <c r="I504">
        <f t="shared" si="76"/>
        <v>0.30000000000001137</v>
      </c>
      <c r="J504" t="str">
        <f t="shared" si="77"/>
        <v>高値超、安値超</v>
      </c>
      <c r="K504" t="str">
        <f t="shared" si="78"/>
        <v/>
      </c>
      <c r="N504" s="2">
        <f t="shared" si="73"/>
        <v>2000</v>
      </c>
      <c r="O504" s="2" t="str">
        <f t="shared" si="79"/>
        <v/>
      </c>
      <c r="P504" s="2" t="str">
        <f t="shared" si="80"/>
        <v/>
      </c>
      <c r="Q504" s="2" t="str">
        <f t="shared" si="82"/>
        <v/>
      </c>
      <c r="R504" s="2" t="str">
        <f t="shared" si="81"/>
        <v/>
      </c>
      <c r="S504" s="2"/>
      <c r="T504" s="6">
        <f t="shared" si="74"/>
        <v>438000</v>
      </c>
      <c r="U504" s="4">
        <f>SUM(O504:$O$759)+T504</f>
        <v>521600.00000000006</v>
      </c>
      <c r="V504" s="4">
        <f>SUM(O504:$O$756)</f>
        <v>83600.000000000073</v>
      </c>
      <c r="W504" s="4">
        <f>SUM(R504:$S$759)</f>
        <v>36288</v>
      </c>
    </row>
    <row r="505" spans="1:23" x14ac:dyDescent="0.15">
      <c r="A505">
        <v>2</v>
      </c>
      <c r="B505" s="1">
        <v>42058</v>
      </c>
      <c r="C505">
        <v>219.1</v>
      </c>
      <c r="D505">
        <v>220</v>
      </c>
      <c r="E505">
        <v>214.6</v>
      </c>
      <c r="F505">
        <v>218.7</v>
      </c>
      <c r="G505">
        <v>304239400</v>
      </c>
      <c r="H505" s="2">
        <f t="shared" si="75"/>
        <v>66537156780</v>
      </c>
      <c r="I505">
        <f t="shared" si="76"/>
        <v>1.6999999999999886</v>
      </c>
      <c r="J505" t="str">
        <f t="shared" si="77"/>
        <v/>
      </c>
      <c r="K505" t="str">
        <f t="shared" si="78"/>
        <v/>
      </c>
      <c r="N505" s="2">
        <f t="shared" si="73"/>
        <v>2000</v>
      </c>
      <c r="O505" s="2" t="str">
        <f t="shared" si="79"/>
        <v/>
      </c>
      <c r="P505" s="2" t="str">
        <f t="shared" si="80"/>
        <v/>
      </c>
      <c r="Q505" s="2" t="str">
        <f t="shared" si="82"/>
        <v/>
      </c>
      <c r="R505" s="2" t="str">
        <f t="shared" si="81"/>
        <v/>
      </c>
      <c r="S505" s="2"/>
      <c r="T505" s="6">
        <f t="shared" si="74"/>
        <v>437400</v>
      </c>
      <c r="U505" s="4">
        <f>SUM(O505:$O$759)+T505</f>
        <v>521000.00000000006</v>
      </c>
      <c r="V505" s="4">
        <f>SUM(O505:$O$756)</f>
        <v>83600.000000000073</v>
      </c>
      <c r="W505" s="4">
        <f>SUM(R505:$S$759)</f>
        <v>36288</v>
      </c>
    </row>
    <row r="506" spans="1:23" x14ac:dyDescent="0.15">
      <c r="A506">
        <v>2</v>
      </c>
      <c r="B506" s="1">
        <v>42055</v>
      </c>
      <c r="C506">
        <v>218.8</v>
      </c>
      <c r="D506">
        <v>218.8</v>
      </c>
      <c r="E506">
        <v>215</v>
      </c>
      <c r="F506">
        <v>217</v>
      </c>
      <c r="G506">
        <v>230692100</v>
      </c>
      <c r="H506" s="2">
        <f t="shared" si="75"/>
        <v>50060185700</v>
      </c>
      <c r="I506">
        <f t="shared" si="76"/>
        <v>-1.1999999999999886</v>
      </c>
      <c r="J506" t="str">
        <f t="shared" si="77"/>
        <v>高値超、安値超</v>
      </c>
      <c r="K506" t="str">
        <f t="shared" si="78"/>
        <v/>
      </c>
      <c r="N506" s="2">
        <f t="shared" si="73"/>
        <v>2000</v>
      </c>
      <c r="O506" s="2" t="str">
        <f t="shared" si="79"/>
        <v/>
      </c>
      <c r="P506" s="2" t="str">
        <f t="shared" si="80"/>
        <v/>
      </c>
      <c r="Q506" s="2" t="str">
        <f t="shared" si="82"/>
        <v/>
      </c>
      <c r="R506" s="2" t="str">
        <f t="shared" si="81"/>
        <v/>
      </c>
      <c r="S506" s="2"/>
      <c r="T506" s="6">
        <f t="shared" si="74"/>
        <v>434000</v>
      </c>
      <c r="U506" s="4">
        <f>SUM(O506:$O$759)+T506</f>
        <v>517600.00000000006</v>
      </c>
      <c r="V506" s="4">
        <f>SUM(O506:$O$756)</f>
        <v>83600.000000000073</v>
      </c>
      <c r="W506" s="4">
        <f>SUM(R506:$S$759)</f>
        <v>36288</v>
      </c>
    </row>
    <row r="507" spans="1:23" x14ac:dyDescent="0.15">
      <c r="A507">
        <v>2</v>
      </c>
      <c r="B507" s="1">
        <v>42054</v>
      </c>
      <c r="C507">
        <v>212.4</v>
      </c>
      <c r="D507">
        <v>218.7</v>
      </c>
      <c r="E507">
        <v>212.4</v>
      </c>
      <c r="F507">
        <v>218.2</v>
      </c>
      <c r="G507">
        <v>393934600</v>
      </c>
      <c r="H507" s="2">
        <f t="shared" si="75"/>
        <v>85956529720</v>
      </c>
      <c r="I507">
        <f t="shared" si="76"/>
        <v>7.5999999999999943</v>
      </c>
      <c r="J507" t="str">
        <f t="shared" si="77"/>
        <v>高値超、安値超</v>
      </c>
      <c r="K507" t="str">
        <f t="shared" si="78"/>
        <v/>
      </c>
      <c r="N507" s="2">
        <f t="shared" si="73"/>
        <v>2000</v>
      </c>
      <c r="O507" s="2" t="str">
        <f t="shared" si="79"/>
        <v/>
      </c>
      <c r="P507" s="2" t="str">
        <f t="shared" si="80"/>
        <v/>
      </c>
      <c r="Q507" s="2" t="str">
        <f t="shared" si="82"/>
        <v/>
      </c>
      <c r="R507" s="2" t="str">
        <f t="shared" si="81"/>
        <v/>
      </c>
      <c r="S507" s="2"/>
      <c r="T507" s="6">
        <f t="shared" si="74"/>
        <v>436400</v>
      </c>
      <c r="U507" s="4">
        <f>SUM(O507:$O$759)+T507</f>
        <v>520000.00000000006</v>
      </c>
      <c r="V507" s="4">
        <f>SUM(O507:$O$756)</f>
        <v>83600.000000000073</v>
      </c>
      <c r="W507" s="4">
        <f>SUM(R507:$S$759)</f>
        <v>36288</v>
      </c>
    </row>
    <row r="508" spans="1:23" x14ac:dyDescent="0.15">
      <c r="A508">
        <v>2</v>
      </c>
      <c r="B508" s="1">
        <v>42053</v>
      </c>
      <c r="C508">
        <v>208.9</v>
      </c>
      <c r="D508">
        <v>211</v>
      </c>
      <c r="E508">
        <v>208.8</v>
      </c>
      <c r="F508">
        <v>210.6</v>
      </c>
      <c r="G508">
        <v>242489900</v>
      </c>
      <c r="H508" s="2">
        <f t="shared" si="75"/>
        <v>51068372940</v>
      </c>
      <c r="I508">
        <f t="shared" si="76"/>
        <v>2.9000000000000057</v>
      </c>
      <c r="J508" t="str">
        <f t="shared" si="77"/>
        <v>高値超、安値超</v>
      </c>
      <c r="K508" t="str">
        <f t="shared" si="78"/>
        <v/>
      </c>
      <c r="N508" s="2">
        <f t="shared" si="73"/>
        <v>2000</v>
      </c>
      <c r="O508" s="2" t="str">
        <f t="shared" si="79"/>
        <v/>
      </c>
      <c r="P508" s="2" t="str">
        <f t="shared" si="80"/>
        <v/>
      </c>
      <c r="Q508" s="2" t="str">
        <f t="shared" si="82"/>
        <v/>
      </c>
      <c r="R508" s="2" t="str">
        <f t="shared" si="81"/>
        <v/>
      </c>
      <c r="S508" s="2"/>
      <c r="T508" s="6">
        <f t="shared" si="74"/>
        <v>421200</v>
      </c>
      <c r="U508" s="4">
        <f>SUM(O508:$O$759)+T508</f>
        <v>504800.00000000006</v>
      </c>
      <c r="V508" s="4">
        <f>SUM(O508:$O$756)</f>
        <v>83600.000000000073</v>
      </c>
      <c r="W508" s="4">
        <f>SUM(R508:$S$759)</f>
        <v>36288</v>
      </c>
    </row>
    <row r="509" spans="1:23" x14ac:dyDescent="0.15">
      <c r="A509">
        <v>2</v>
      </c>
      <c r="B509" s="1">
        <v>42052</v>
      </c>
      <c r="C509">
        <v>206.3</v>
      </c>
      <c r="D509">
        <v>208.5</v>
      </c>
      <c r="E509">
        <v>206.2</v>
      </c>
      <c r="F509">
        <v>207.7</v>
      </c>
      <c r="G509">
        <v>187409900</v>
      </c>
      <c r="H509" s="2">
        <f t="shared" si="75"/>
        <v>38925036230</v>
      </c>
      <c r="I509">
        <f t="shared" si="76"/>
        <v>1</v>
      </c>
      <c r="J509" t="str">
        <f t="shared" si="77"/>
        <v>高値超、安値超</v>
      </c>
      <c r="K509" t="str">
        <f t="shared" si="78"/>
        <v/>
      </c>
      <c r="N509" s="2">
        <f t="shared" si="73"/>
        <v>2000</v>
      </c>
      <c r="O509" s="2" t="str">
        <f t="shared" si="79"/>
        <v/>
      </c>
      <c r="P509" s="2" t="str">
        <f t="shared" si="80"/>
        <v/>
      </c>
      <c r="Q509" s="2" t="str">
        <f t="shared" si="82"/>
        <v/>
      </c>
      <c r="R509" s="2" t="str">
        <f t="shared" si="81"/>
        <v/>
      </c>
      <c r="S509" s="2"/>
      <c r="T509" s="6">
        <f t="shared" si="74"/>
        <v>415400</v>
      </c>
      <c r="U509" s="4">
        <f>SUM(O509:$O$759)+T509</f>
        <v>499000.00000000006</v>
      </c>
      <c r="V509" s="4">
        <f>SUM(O509:$O$756)</f>
        <v>83600.000000000073</v>
      </c>
      <c r="W509" s="4">
        <f>SUM(R509:$S$759)</f>
        <v>36288</v>
      </c>
    </row>
    <row r="510" spans="1:23" x14ac:dyDescent="0.15">
      <c r="A510">
        <v>2</v>
      </c>
      <c r="B510" s="1">
        <v>42051</v>
      </c>
      <c r="C510">
        <v>204.3</v>
      </c>
      <c r="D510">
        <v>207.8</v>
      </c>
      <c r="E510">
        <v>204.3</v>
      </c>
      <c r="F510">
        <v>206.7</v>
      </c>
      <c r="G510">
        <v>215548100</v>
      </c>
      <c r="H510" s="2">
        <f t="shared" si="75"/>
        <v>44553792270</v>
      </c>
      <c r="I510">
        <f t="shared" si="76"/>
        <v>3.2999999999999829</v>
      </c>
      <c r="J510" t="str">
        <f t="shared" si="77"/>
        <v>高値超、安値超</v>
      </c>
      <c r="K510" t="str">
        <f t="shared" si="78"/>
        <v/>
      </c>
      <c r="N510" s="2">
        <f t="shared" si="73"/>
        <v>2000</v>
      </c>
      <c r="O510" s="2" t="str">
        <f t="shared" si="79"/>
        <v/>
      </c>
      <c r="P510" s="2" t="str">
        <f t="shared" si="80"/>
        <v/>
      </c>
      <c r="Q510" s="2" t="str">
        <f t="shared" si="82"/>
        <v/>
      </c>
      <c r="R510" s="2" t="str">
        <f t="shared" si="81"/>
        <v/>
      </c>
      <c r="S510" s="2"/>
      <c r="T510" s="6">
        <f t="shared" si="74"/>
        <v>413400</v>
      </c>
      <c r="U510" s="4">
        <f>SUM(O510:$O$759)+T510</f>
        <v>497000.00000000006</v>
      </c>
      <c r="V510" s="4">
        <f>SUM(O510:$O$756)</f>
        <v>83600.000000000073</v>
      </c>
      <c r="W510" s="4">
        <f>SUM(R510:$S$759)</f>
        <v>36288</v>
      </c>
    </row>
    <row r="511" spans="1:23" x14ac:dyDescent="0.15">
      <c r="A511">
        <v>2</v>
      </c>
      <c r="B511" s="1">
        <v>42048</v>
      </c>
      <c r="C511">
        <v>202.6</v>
      </c>
      <c r="D511">
        <v>203.7</v>
      </c>
      <c r="E511">
        <v>202.2</v>
      </c>
      <c r="F511">
        <v>203.4</v>
      </c>
      <c r="G511">
        <v>168640900</v>
      </c>
      <c r="H511" s="2">
        <f t="shared" si="75"/>
        <v>34301559060</v>
      </c>
      <c r="I511">
        <f t="shared" si="76"/>
        <v>1</v>
      </c>
      <c r="J511" t="str">
        <f t="shared" si="77"/>
        <v>高値超、安値超</v>
      </c>
      <c r="K511" t="str">
        <f t="shared" si="78"/>
        <v/>
      </c>
      <c r="N511" s="2">
        <f t="shared" si="73"/>
        <v>2000</v>
      </c>
      <c r="O511" s="2" t="str">
        <f t="shared" si="79"/>
        <v/>
      </c>
      <c r="P511" s="2" t="str">
        <f t="shared" si="80"/>
        <v/>
      </c>
      <c r="Q511" s="2" t="str">
        <f t="shared" si="82"/>
        <v/>
      </c>
      <c r="R511" s="2" t="str">
        <f t="shared" si="81"/>
        <v/>
      </c>
      <c r="S511" s="2"/>
      <c r="T511" s="6">
        <f t="shared" si="74"/>
        <v>406800</v>
      </c>
      <c r="U511" s="4">
        <f>SUM(O511:$O$759)+T511</f>
        <v>490400.00000000006</v>
      </c>
      <c r="V511" s="4">
        <f>SUM(O511:$O$756)</f>
        <v>83600.000000000073</v>
      </c>
      <c r="W511" s="4">
        <f>SUM(R511:$S$759)</f>
        <v>36288</v>
      </c>
    </row>
    <row r="512" spans="1:23" x14ac:dyDescent="0.15">
      <c r="A512">
        <v>2</v>
      </c>
      <c r="B512" s="1">
        <v>42047</v>
      </c>
      <c r="C512">
        <v>201.7</v>
      </c>
      <c r="D512">
        <v>202.6</v>
      </c>
      <c r="E512">
        <v>200.9</v>
      </c>
      <c r="F512">
        <v>202.4</v>
      </c>
      <c r="G512">
        <v>177581200</v>
      </c>
      <c r="H512" s="2">
        <f t="shared" si="75"/>
        <v>35942434880</v>
      </c>
      <c r="I512">
        <f t="shared" si="76"/>
        <v>2.5</v>
      </c>
      <c r="J512" t="str">
        <f t="shared" si="77"/>
        <v>高値超、安値超</v>
      </c>
      <c r="K512" t="str">
        <f t="shared" si="78"/>
        <v/>
      </c>
      <c r="N512" s="2">
        <f t="shared" si="73"/>
        <v>2000</v>
      </c>
      <c r="O512" s="2" t="str">
        <f t="shared" si="79"/>
        <v/>
      </c>
      <c r="P512" s="2" t="str">
        <f t="shared" si="80"/>
        <v/>
      </c>
      <c r="Q512" s="2" t="str">
        <f t="shared" si="82"/>
        <v/>
      </c>
      <c r="R512" s="2" t="str">
        <f t="shared" si="81"/>
        <v/>
      </c>
      <c r="S512" s="2"/>
      <c r="T512" s="6">
        <f t="shared" si="74"/>
        <v>404800</v>
      </c>
      <c r="U512" s="4">
        <f>SUM(O512:$O$759)+T512</f>
        <v>488400.00000000006</v>
      </c>
      <c r="V512" s="4">
        <f>SUM(O512:$O$756)</f>
        <v>83600.000000000073</v>
      </c>
      <c r="W512" s="4">
        <f>SUM(R512:$S$759)</f>
        <v>36288</v>
      </c>
    </row>
    <row r="513" spans="1:23" x14ac:dyDescent="0.15">
      <c r="A513">
        <v>2</v>
      </c>
      <c r="B513" s="1">
        <v>42045</v>
      </c>
      <c r="C513">
        <v>199.6</v>
      </c>
      <c r="D513">
        <v>200</v>
      </c>
      <c r="E513">
        <v>199</v>
      </c>
      <c r="F513">
        <v>199.9</v>
      </c>
      <c r="G513">
        <v>91129800</v>
      </c>
      <c r="H513" s="2">
        <f t="shared" si="75"/>
        <v>18216847020</v>
      </c>
      <c r="I513">
        <f t="shared" si="76"/>
        <v>0</v>
      </c>
      <c r="J513" t="str">
        <f t="shared" si="77"/>
        <v/>
      </c>
      <c r="K513" t="str">
        <f t="shared" si="78"/>
        <v/>
      </c>
      <c r="N513" s="2">
        <f t="shared" si="73"/>
        <v>2000</v>
      </c>
      <c r="O513" s="2" t="str">
        <f t="shared" si="79"/>
        <v/>
      </c>
      <c r="P513" s="2" t="str">
        <f t="shared" si="80"/>
        <v/>
      </c>
      <c r="Q513" s="2" t="str">
        <f t="shared" si="82"/>
        <v/>
      </c>
      <c r="R513" s="2" t="str">
        <f t="shared" si="81"/>
        <v/>
      </c>
      <c r="S513" s="2"/>
      <c r="T513" s="6">
        <f t="shared" si="74"/>
        <v>399800</v>
      </c>
      <c r="U513" s="4">
        <f>SUM(O513:$O$759)+T513</f>
        <v>483400.00000000006</v>
      </c>
      <c r="V513" s="4">
        <f>SUM(O513:$O$756)</f>
        <v>83600.000000000073</v>
      </c>
      <c r="W513" s="4">
        <f>SUM(R513:$S$759)</f>
        <v>36288</v>
      </c>
    </row>
    <row r="514" spans="1:23" x14ac:dyDescent="0.15">
      <c r="A514">
        <v>2</v>
      </c>
      <c r="B514" s="1">
        <v>42044</v>
      </c>
      <c r="C514">
        <v>199.8</v>
      </c>
      <c r="D514">
        <v>200</v>
      </c>
      <c r="E514">
        <v>198.3</v>
      </c>
      <c r="F514">
        <v>199.9</v>
      </c>
      <c r="G514">
        <v>115290400</v>
      </c>
      <c r="H514" s="2">
        <f t="shared" si="75"/>
        <v>23046550960</v>
      </c>
      <c r="I514">
        <f t="shared" si="76"/>
        <v>2</v>
      </c>
      <c r="J514" t="str">
        <f t="shared" si="77"/>
        <v>高値超、安値超</v>
      </c>
      <c r="K514" t="str">
        <f t="shared" si="78"/>
        <v/>
      </c>
      <c r="N514" s="2">
        <f t="shared" si="73"/>
        <v>2000</v>
      </c>
      <c r="O514" s="2" t="str">
        <f t="shared" si="79"/>
        <v/>
      </c>
      <c r="P514" s="2" t="str">
        <f t="shared" si="80"/>
        <v/>
      </c>
      <c r="Q514" s="2" t="str">
        <f t="shared" si="82"/>
        <v/>
      </c>
      <c r="R514" s="2" t="str">
        <f t="shared" si="81"/>
        <v/>
      </c>
      <c r="S514" s="2"/>
      <c r="T514" s="6">
        <f t="shared" si="74"/>
        <v>399800</v>
      </c>
      <c r="U514" s="4">
        <f>SUM(O514:$O$759)+T514</f>
        <v>483400.00000000006</v>
      </c>
      <c r="V514" s="4">
        <f>SUM(O514:$O$756)</f>
        <v>83600.000000000073</v>
      </c>
      <c r="W514" s="4">
        <f>SUM(R514:$S$759)</f>
        <v>36288</v>
      </c>
    </row>
    <row r="515" spans="1:23" x14ac:dyDescent="0.15">
      <c r="A515">
        <v>2</v>
      </c>
      <c r="B515" s="1">
        <v>42041</v>
      </c>
      <c r="C515">
        <v>197</v>
      </c>
      <c r="D515">
        <v>197.9</v>
      </c>
      <c r="E515">
        <v>196.2</v>
      </c>
      <c r="F515">
        <v>197.9</v>
      </c>
      <c r="G515">
        <v>136370400</v>
      </c>
      <c r="H515" s="2">
        <f t="shared" si="75"/>
        <v>26987702160</v>
      </c>
      <c r="I515">
        <f t="shared" si="76"/>
        <v>2.5</v>
      </c>
      <c r="J515" t="str">
        <f t="shared" si="77"/>
        <v>高値超、安値超</v>
      </c>
      <c r="K515" t="str">
        <f t="shared" si="78"/>
        <v/>
      </c>
      <c r="N515" s="2">
        <f t="shared" si="73"/>
        <v>2000</v>
      </c>
      <c r="O515" s="2" t="str">
        <f t="shared" si="79"/>
        <v/>
      </c>
      <c r="P515" s="2" t="str">
        <f t="shared" si="80"/>
        <v/>
      </c>
      <c r="Q515" s="2" t="str">
        <f t="shared" si="82"/>
        <v/>
      </c>
      <c r="R515" s="2" t="str">
        <f t="shared" si="81"/>
        <v/>
      </c>
      <c r="S515" s="2"/>
      <c r="T515" s="6">
        <f t="shared" si="74"/>
        <v>395800</v>
      </c>
      <c r="U515" s="4">
        <f>SUM(O515:$O$759)+T515</f>
        <v>479400.00000000006</v>
      </c>
      <c r="V515" s="4">
        <f>SUM(O515:$O$756)</f>
        <v>83600.000000000073</v>
      </c>
      <c r="W515" s="4">
        <f>SUM(R515:$S$759)</f>
        <v>36288</v>
      </c>
    </row>
    <row r="516" spans="1:23" x14ac:dyDescent="0.15">
      <c r="A516">
        <v>2</v>
      </c>
      <c r="B516" s="1">
        <v>42040</v>
      </c>
      <c r="C516">
        <v>193.8</v>
      </c>
      <c r="D516">
        <v>197.5</v>
      </c>
      <c r="E516">
        <v>192.8</v>
      </c>
      <c r="F516">
        <v>195.4</v>
      </c>
      <c r="G516">
        <v>167274400</v>
      </c>
      <c r="H516" s="2">
        <f t="shared" si="75"/>
        <v>32685417760</v>
      </c>
      <c r="I516">
        <f t="shared" si="76"/>
        <v>2</v>
      </c>
      <c r="J516" t="str">
        <f t="shared" si="77"/>
        <v>高値超、安値超</v>
      </c>
      <c r="K516" t="str">
        <f t="shared" si="78"/>
        <v/>
      </c>
      <c r="N516" s="2">
        <f t="shared" si="73"/>
        <v>2000</v>
      </c>
      <c r="O516" s="2" t="str">
        <f t="shared" si="79"/>
        <v/>
      </c>
      <c r="P516" s="2" t="str">
        <f t="shared" si="80"/>
        <v/>
      </c>
      <c r="Q516" s="2">
        <f t="shared" si="82"/>
        <v>382000</v>
      </c>
      <c r="R516" s="2">
        <f t="shared" si="81"/>
        <v>378</v>
      </c>
      <c r="S516" s="2"/>
      <c r="T516" s="6">
        <f t="shared" si="74"/>
        <v>390800</v>
      </c>
      <c r="U516" s="4">
        <f>SUM(O516:$O$759)+T516</f>
        <v>474400.00000000006</v>
      </c>
      <c r="V516" s="4">
        <f>SUM(O516:$O$756)</f>
        <v>83600.000000000073</v>
      </c>
      <c r="W516" s="4">
        <f>SUM(R516:$S$759)</f>
        <v>36288</v>
      </c>
    </row>
    <row r="517" spans="1:23" x14ac:dyDescent="0.15">
      <c r="A517">
        <v>2</v>
      </c>
      <c r="B517" s="1">
        <v>42039</v>
      </c>
      <c r="C517">
        <v>192.7</v>
      </c>
      <c r="D517">
        <v>195.4</v>
      </c>
      <c r="E517">
        <v>192.1</v>
      </c>
      <c r="F517">
        <v>193.4</v>
      </c>
      <c r="G517">
        <v>193831600</v>
      </c>
      <c r="H517" s="2">
        <f t="shared" si="75"/>
        <v>37487031440</v>
      </c>
      <c r="I517">
        <f t="shared" si="76"/>
        <v>2.4000000000000057</v>
      </c>
      <c r="J517" t="str">
        <f t="shared" si="77"/>
        <v>高値超、安値超</v>
      </c>
      <c r="K517" t="str">
        <f t="shared" si="78"/>
        <v/>
      </c>
      <c r="N517" s="2">
        <f t="shared" si="73"/>
        <v>2000</v>
      </c>
      <c r="O517" s="2" t="str">
        <f t="shared" si="79"/>
        <v/>
      </c>
      <c r="P517" s="2">
        <f t="shared" si="80"/>
        <v>382000</v>
      </c>
      <c r="Q517" s="2" t="str">
        <f t="shared" si="82"/>
        <v/>
      </c>
      <c r="R517" s="2" t="str">
        <f t="shared" si="81"/>
        <v/>
      </c>
      <c r="S517" s="2"/>
      <c r="T517" s="6">
        <f t="shared" si="74"/>
        <v>386800</v>
      </c>
      <c r="U517" s="4">
        <f>SUM(O517:$O$759)+T517</f>
        <v>470400.00000000006</v>
      </c>
      <c r="V517" s="4">
        <f>SUM(O517:$O$756)</f>
        <v>83600.000000000073</v>
      </c>
      <c r="W517" s="4">
        <f>SUM(R517:$S$759)</f>
        <v>35910</v>
      </c>
    </row>
    <row r="518" spans="1:23" x14ac:dyDescent="0.15">
      <c r="A518">
        <v>2</v>
      </c>
      <c r="B518" s="1">
        <v>42038</v>
      </c>
      <c r="C518">
        <v>193</v>
      </c>
      <c r="D518">
        <v>193.2</v>
      </c>
      <c r="E518">
        <v>191</v>
      </c>
      <c r="F518">
        <v>191</v>
      </c>
      <c r="G518">
        <v>141490200</v>
      </c>
      <c r="H518" s="2">
        <f t="shared" si="75"/>
        <v>27024628200</v>
      </c>
      <c r="I518">
        <f t="shared" si="76"/>
        <v>-1.4000000000000057</v>
      </c>
      <c r="J518" t="str">
        <f t="shared" si="77"/>
        <v/>
      </c>
      <c r="K518">
        <f t="shared" si="78"/>
        <v>1.4000000000000057</v>
      </c>
      <c r="N518" s="2">
        <f t="shared" si="73"/>
        <v>2000</v>
      </c>
      <c r="O518" s="2">
        <f t="shared" si="79"/>
        <v>2800.0000000000114</v>
      </c>
      <c r="P518" s="2">
        <f t="shared" si="80"/>
        <v>384800</v>
      </c>
      <c r="Q518" s="2" t="str">
        <f t="shared" si="82"/>
        <v/>
      </c>
      <c r="R518" s="2" t="str">
        <f t="shared" si="81"/>
        <v/>
      </c>
      <c r="S518" s="2"/>
      <c r="T518" s="6">
        <f t="shared" si="74"/>
        <v>382000</v>
      </c>
      <c r="U518" s="4">
        <f>SUM(O518:$O$759)+T518</f>
        <v>465600.00000000006</v>
      </c>
      <c r="V518" s="4">
        <f>SUM(O518:$O$756)</f>
        <v>83600.000000000073</v>
      </c>
      <c r="W518" s="4">
        <f>SUM(R518:$S$759)</f>
        <v>35910</v>
      </c>
    </row>
    <row r="519" spans="1:23" x14ac:dyDescent="0.15">
      <c r="A519">
        <v>2</v>
      </c>
      <c r="B519" s="1">
        <v>42037</v>
      </c>
      <c r="C519">
        <v>193</v>
      </c>
      <c r="D519">
        <v>193</v>
      </c>
      <c r="E519">
        <v>191.8</v>
      </c>
      <c r="F519">
        <v>192.4</v>
      </c>
      <c r="G519">
        <v>140615800</v>
      </c>
      <c r="H519" s="2">
        <f t="shared" si="75"/>
        <v>27054479920</v>
      </c>
      <c r="I519">
        <f t="shared" si="76"/>
        <v>-1.5999999999999943</v>
      </c>
      <c r="J519" t="str">
        <f t="shared" si="77"/>
        <v>高値割、安値割</v>
      </c>
      <c r="K519">
        <f t="shared" si="78"/>
        <v>1.5999999999999943</v>
      </c>
      <c r="N519" s="2">
        <f t="shared" si="73"/>
        <v>2000</v>
      </c>
      <c r="O519" s="2">
        <f t="shared" si="79"/>
        <v>3199.9999999999886</v>
      </c>
      <c r="P519" s="2">
        <f t="shared" si="80"/>
        <v>388000</v>
      </c>
      <c r="Q519" s="2">
        <f t="shared" si="82"/>
        <v>388000</v>
      </c>
      <c r="R519" s="2">
        <f t="shared" si="81"/>
        <v>378</v>
      </c>
      <c r="S519" s="2"/>
      <c r="T519" s="6">
        <f t="shared" si="74"/>
        <v>384800</v>
      </c>
      <c r="U519" s="4">
        <f>SUM(O519:$O$759)+T519</f>
        <v>465600.00000000006</v>
      </c>
      <c r="V519" s="4">
        <f>SUM(O519:$O$756)</f>
        <v>80800.000000000058</v>
      </c>
      <c r="W519" s="4">
        <f>SUM(R519:$S$759)</f>
        <v>35910</v>
      </c>
    </row>
    <row r="520" spans="1:23" x14ac:dyDescent="0.15">
      <c r="A520">
        <v>2</v>
      </c>
      <c r="B520" s="1">
        <v>42034</v>
      </c>
      <c r="C520">
        <v>195.8</v>
      </c>
      <c r="D520">
        <v>196</v>
      </c>
      <c r="E520">
        <v>194</v>
      </c>
      <c r="F520">
        <v>194</v>
      </c>
      <c r="G520">
        <v>149554800</v>
      </c>
      <c r="H520" s="2">
        <f t="shared" si="75"/>
        <v>29013631200</v>
      </c>
      <c r="I520">
        <f t="shared" si="76"/>
        <v>-1.8000000000000114</v>
      </c>
      <c r="J520" t="str">
        <f t="shared" si="77"/>
        <v>高値割、安値割</v>
      </c>
      <c r="K520">
        <f t="shared" si="78"/>
        <v>1.8000000000000114</v>
      </c>
      <c r="N520" s="2">
        <f t="shared" si="73"/>
        <v>2000</v>
      </c>
      <c r="O520" s="2">
        <f t="shared" si="79"/>
        <v>3600.0000000000227</v>
      </c>
      <c r="P520" s="2" t="str">
        <f t="shared" si="80"/>
        <v/>
      </c>
      <c r="Q520" s="2" t="str">
        <f t="shared" si="82"/>
        <v/>
      </c>
      <c r="R520" s="2" t="str">
        <f t="shared" si="81"/>
        <v/>
      </c>
      <c r="S520" s="2"/>
      <c r="T520" s="6">
        <f t="shared" si="74"/>
        <v>388000</v>
      </c>
      <c r="U520" s="4">
        <f>SUM(O520:$O$759)+T520</f>
        <v>465600.00000000006</v>
      </c>
      <c r="V520" s="4">
        <f>SUM(O520:$O$756)</f>
        <v>77600.000000000073</v>
      </c>
      <c r="W520" s="4">
        <f>SUM(R520:$S$759)</f>
        <v>35532</v>
      </c>
    </row>
    <row r="521" spans="1:23" x14ac:dyDescent="0.15">
      <c r="A521">
        <v>2</v>
      </c>
      <c r="B521" s="1">
        <v>42033</v>
      </c>
      <c r="C521">
        <v>197.8</v>
      </c>
      <c r="D521">
        <v>197.8</v>
      </c>
      <c r="E521">
        <v>195.2</v>
      </c>
      <c r="F521">
        <v>195.8</v>
      </c>
      <c r="G521">
        <v>143828000</v>
      </c>
      <c r="H521" s="2">
        <f t="shared" si="75"/>
        <v>28161522400</v>
      </c>
      <c r="I521">
        <f t="shared" si="76"/>
        <v>-2.7999999999999829</v>
      </c>
      <c r="J521" t="str">
        <f t="shared" si="77"/>
        <v>高値割、安値割</v>
      </c>
      <c r="K521" t="str">
        <f t="shared" si="78"/>
        <v/>
      </c>
      <c r="N521" s="2">
        <f t="shared" si="73"/>
        <v>2000</v>
      </c>
      <c r="O521" s="2" t="str">
        <f t="shared" si="79"/>
        <v/>
      </c>
      <c r="P521" s="2" t="str">
        <f t="shared" si="80"/>
        <v/>
      </c>
      <c r="Q521" s="2">
        <f t="shared" si="82"/>
        <v>400000</v>
      </c>
      <c r="R521" s="2">
        <f t="shared" si="81"/>
        <v>378</v>
      </c>
      <c r="S521" s="2"/>
      <c r="T521" s="6">
        <f t="shared" si="74"/>
        <v>391600</v>
      </c>
      <c r="U521" s="4">
        <f>SUM(O521:$O$759)+T521</f>
        <v>465600.00000000006</v>
      </c>
      <c r="V521" s="4">
        <f>SUM(O521:$O$756)</f>
        <v>74000.000000000058</v>
      </c>
      <c r="W521" s="4">
        <f>SUM(R521:$S$759)</f>
        <v>35532</v>
      </c>
    </row>
    <row r="522" spans="1:23" x14ac:dyDescent="0.15">
      <c r="A522">
        <v>2</v>
      </c>
      <c r="B522" s="1">
        <v>42032</v>
      </c>
      <c r="C522">
        <v>198.2</v>
      </c>
      <c r="D522">
        <v>199.6</v>
      </c>
      <c r="E522">
        <v>198.1</v>
      </c>
      <c r="F522">
        <v>198.6</v>
      </c>
      <c r="G522">
        <v>105290100</v>
      </c>
      <c r="H522" s="2">
        <f t="shared" si="75"/>
        <v>20910613860</v>
      </c>
      <c r="I522">
        <f t="shared" si="76"/>
        <v>-1.4000000000000057</v>
      </c>
      <c r="J522" t="str">
        <f t="shared" si="77"/>
        <v/>
      </c>
      <c r="K522" t="str">
        <f t="shared" si="78"/>
        <v/>
      </c>
      <c r="N522" s="2">
        <f t="shared" si="73"/>
        <v>2000</v>
      </c>
      <c r="O522" s="2" t="str">
        <f t="shared" si="79"/>
        <v/>
      </c>
      <c r="P522" s="2">
        <f t="shared" si="80"/>
        <v>400000</v>
      </c>
      <c r="Q522" s="2">
        <f t="shared" si="82"/>
        <v>400000</v>
      </c>
      <c r="R522" s="2">
        <f t="shared" si="81"/>
        <v>378</v>
      </c>
      <c r="S522" s="2"/>
      <c r="T522" s="6">
        <f t="shared" si="74"/>
        <v>397200</v>
      </c>
      <c r="U522" s="4">
        <f>SUM(O522:$O$759)+T522</f>
        <v>471200.00000000006</v>
      </c>
      <c r="V522" s="4">
        <f>SUM(O522:$O$756)</f>
        <v>74000.000000000058</v>
      </c>
      <c r="W522" s="4">
        <f>SUM(R522:$S$759)</f>
        <v>35154</v>
      </c>
    </row>
    <row r="523" spans="1:23" x14ac:dyDescent="0.15">
      <c r="A523">
        <v>2</v>
      </c>
      <c r="B523" s="1">
        <v>42031</v>
      </c>
      <c r="C523">
        <v>197.6</v>
      </c>
      <c r="D523">
        <v>200.3</v>
      </c>
      <c r="E523">
        <v>197.3</v>
      </c>
      <c r="F523">
        <v>200</v>
      </c>
      <c r="G523">
        <v>137314600</v>
      </c>
      <c r="H523" s="2">
        <f t="shared" si="75"/>
        <v>27462920000</v>
      </c>
      <c r="I523">
        <f t="shared" si="76"/>
        <v>3.5999999999999943</v>
      </c>
      <c r="J523" t="str">
        <f t="shared" si="77"/>
        <v>高値超、安値超</v>
      </c>
      <c r="K523">
        <f t="shared" si="78"/>
        <v>-3.5999999999999943</v>
      </c>
      <c r="N523" s="2">
        <f t="shared" si="73"/>
        <v>2000</v>
      </c>
      <c r="O523" s="2">
        <f t="shared" si="79"/>
        <v>-7199.9999999999891</v>
      </c>
      <c r="P523" s="2" t="str">
        <f t="shared" si="80"/>
        <v/>
      </c>
      <c r="Q523" s="2">
        <f t="shared" si="82"/>
        <v>395000</v>
      </c>
      <c r="R523" s="2">
        <f t="shared" si="81"/>
        <v>378</v>
      </c>
      <c r="S523" s="2"/>
      <c r="T523" s="6">
        <f t="shared" si="74"/>
        <v>400000</v>
      </c>
      <c r="U523" s="4">
        <f>SUM(O523:$O$759)+T523</f>
        <v>474000.00000000006</v>
      </c>
      <c r="V523" s="4">
        <f>SUM(O523:$O$756)</f>
        <v>74000.000000000058</v>
      </c>
      <c r="W523" s="4">
        <f>SUM(R523:$S$759)</f>
        <v>34776</v>
      </c>
    </row>
    <row r="524" spans="1:23" x14ac:dyDescent="0.15">
      <c r="A524">
        <v>2</v>
      </c>
      <c r="B524" s="1">
        <v>42030</v>
      </c>
      <c r="C524">
        <v>196</v>
      </c>
      <c r="D524">
        <v>197.2</v>
      </c>
      <c r="E524">
        <v>195.1</v>
      </c>
      <c r="F524">
        <v>196.4</v>
      </c>
      <c r="G524">
        <v>107156400</v>
      </c>
      <c r="H524" s="2">
        <f t="shared" si="75"/>
        <v>21045516960</v>
      </c>
      <c r="I524">
        <f t="shared" si="76"/>
        <v>-1.0999999999999943</v>
      </c>
      <c r="J524" t="str">
        <f t="shared" si="77"/>
        <v>高値割、安値割</v>
      </c>
      <c r="K524" t="str">
        <f t="shared" si="78"/>
        <v/>
      </c>
      <c r="N524" s="2">
        <f t="shared" si="73"/>
        <v>2000</v>
      </c>
      <c r="O524" s="2" t="str">
        <f t="shared" si="79"/>
        <v/>
      </c>
      <c r="P524" s="2">
        <f t="shared" si="80"/>
        <v>395000</v>
      </c>
      <c r="Q524" s="2">
        <f t="shared" si="82"/>
        <v>395000</v>
      </c>
      <c r="R524" s="2">
        <f t="shared" si="81"/>
        <v>378</v>
      </c>
      <c r="S524" s="2"/>
      <c r="T524" s="6">
        <f t="shared" si="74"/>
        <v>392800</v>
      </c>
      <c r="U524" s="4">
        <f>SUM(O524:$O$759)+T524</f>
        <v>474000.00000000006</v>
      </c>
      <c r="V524" s="4">
        <f>SUM(O524:$O$756)</f>
        <v>81200.000000000044</v>
      </c>
      <c r="W524" s="4">
        <f>SUM(R524:$S$759)</f>
        <v>34398</v>
      </c>
    </row>
    <row r="525" spans="1:23" x14ac:dyDescent="0.15">
      <c r="A525">
        <v>2</v>
      </c>
      <c r="B525" s="1">
        <v>42027</v>
      </c>
      <c r="C525">
        <v>197.5</v>
      </c>
      <c r="D525">
        <v>198.9</v>
      </c>
      <c r="E525">
        <v>196.9</v>
      </c>
      <c r="F525">
        <v>197.5</v>
      </c>
      <c r="G525">
        <v>103906500</v>
      </c>
      <c r="H525" s="2">
        <f t="shared" si="75"/>
        <v>20521533750</v>
      </c>
      <c r="I525">
        <f t="shared" si="76"/>
        <v>1.5</v>
      </c>
      <c r="J525" t="str">
        <f t="shared" si="77"/>
        <v>高値超、安値超</v>
      </c>
      <c r="K525">
        <f t="shared" si="78"/>
        <v>-1.5</v>
      </c>
      <c r="N525" s="2">
        <f t="shared" si="73"/>
        <v>2000</v>
      </c>
      <c r="O525" s="2">
        <f t="shared" si="79"/>
        <v>-3000</v>
      </c>
      <c r="P525" s="2" t="str">
        <f t="shared" si="80"/>
        <v/>
      </c>
      <c r="Q525" s="2" t="str">
        <f t="shared" si="82"/>
        <v/>
      </c>
      <c r="R525" s="2" t="str">
        <f t="shared" si="81"/>
        <v/>
      </c>
      <c r="S525" s="2"/>
      <c r="T525" s="6">
        <f t="shared" si="74"/>
        <v>395000</v>
      </c>
      <c r="U525" s="4">
        <f>SUM(O525:$O$759)+T525</f>
        <v>476200.00000000006</v>
      </c>
      <c r="V525" s="4">
        <f>SUM(O525:$O$756)</f>
        <v>81200.000000000044</v>
      </c>
      <c r="W525" s="4">
        <f>SUM(R525:$S$759)</f>
        <v>34020</v>
      </c>
    </row>
    <row r="526" spans="1:23" x14ac:dyDescent="0.15">
      <c r="A526">
        <v>3</v>
      </c>
      <c r="B526" s="1">
        <v>42026</v>
      </c>
      <c r="C526">
        <v>196</v>
      </c>
      <c r="D526">
        <v>196.2</v>
      </c>
      <c r="E526">
        <v>194.6</v>
      </c>
      <c r="F526">
        <v>196</v>
      </c>
      <c r="G526">
        <v>71860200</v>
      </c>
      <c r="H526" s="2">
        <f t="shared" si="75"/>
        <v>14084599200</v>
      </c>
      <c r="I526">
        <f t="shared" si="76"/>
        <v>0</v>
      </c>
      <c r="J526" t="str">
        <f t="shared" si="77"/>
        <v>高値割、安値割</v>
      </c>
      <c r="K526" t="str">
        <f t="shared" si="78"/>
        <v/>
      </c>
      <c r="N526" s="2">
        <f t="shared" si="73"/>
        <v>2000</v>
      </c>
      <c r="O526" s="2" t="str">
        <f t="shared" si="79"/>
        <v/>
      </c>
      <c r="P526" s="2" t="str">
        <f t="shared" si="80"/>
        <v/>
      </c>
      <c r="Q526" s="2" t="str">
        <f t="shared" si="82"/>
        <v/>
      </c>
      <c r="R526" s="2" t="str">
        <f t="shared" si="81"/>
        <v/>
      </c>
      <c r="S526" s="2"/>
      <c r="T526" s="6">
        <f t="shared" si="74"/>
        <v>392000</v>
      </c>
      <c r="U526" s="4">
        <f>SUM(O526:$O$759)+T526</f>
        <v>476200.00000000006</v>
      </c>
      <c r="V526" s="4">
        <f>SUM(O526:$O$756)</f>
        <v>84200.000000000044</v>
      </c>
      <c r="W526" s="4">
        <f>SUM(R526:$S$759)</f>
        <v>34020</v>
      </c>
    </row>
    <row r="527" spans="1:23" x14ac:dyDescent="0.15">
      <c r="A527">
        <v>3</v>
      </c>
      <c r="B527" s="1">
        <v>42025</v>
      </c>
      <c r="C527">
        <v>197.3</v>
      </c>
      <c r="D527">
        <v>197.3</v>
      </c>
      <c r="E527">
        <v>194.8</v>
      </c>
      <c r="F527">
        <v>196</v>
      </c>
      <c r="G527">
        <v>95807100</v>
      </c>
      <c r="H527" s="2">
        <f t="shared" si="75"/>
        <v>18778191600</v>
      </c>
      <c r="I527">
        <f t="shared" si="76"/>
        <v>-1.3000000000000114</v>
      </c>
      <c r="J527" t="str">
        <f t="shared" si="77"/>
        <v/>
      </c>
      <c r="K527" t="str">
        <f t="shared" si="78"/>
        <v/>
      </c>
      <c r="N527" s="2">
        <f t="shared" si="73"/>
        <v>2000</v>
      </c>
      <c r="O527" s="2" t="str">
        <f t="shared" si="79"/>
        <v/>
      </c>
      <c r="P527" s="2" t="str">
        <f t="shared" si="80"/>
        <v/>
      </c>
      <c r="Q527" s="2">
        <f t="shared" si="82"/>
        <v>387800</v>
      </c>
      <c r="R527" s="2">
        <f t="shared" si="81"/>
        <v>378</v>
      </c>
      <c r="S527" s="2"/>
      <c r="T527" s="6">
        <f t="shared" si="74"/>
        <v>392000</v>
      </c>
      <c r="U527" s="4">
        <f>SUM(O527:$O$759)+T527</f>
        <v>476200.00000000006</v>
      </c>
      <c r="V527" s="4">
        <f>SUM(O527:$O$756)</f>
        <v>84200.000000000044</v>
      </c>
      <c r="W527" s="4">
        <f>SUM(R527:$S$759)</f>
        <v>34020</v>
      </c>
    </row>
    <row r="528" spans="1:23" x14ac:dyDescent="0.15">
      <c r="A528">
        <v>3</v>
      </c>
      <c r="B528" s="1">
        <v>42024</v>
      </c>
      <c r="C528">
        <v>194.5</v>
      </c>
      <c r="D528">
        <v>197.8</v>
      </c>
      <c r="E528">
        <v>194</v>
      </c>
      <c r="F528">
        <v>197.3</v>
      </c>
      <c r="G528">
        <v>107664200</v>
      </c>
      <c r="H528" s="2">
        <f t="shared" si="75"/>
        <v>21242146660</v>
      </c>
      <c r="I528">
        <f t="shared" si="76"/>
        <v>3.4000000000000057</v>
      </c>
      <c r="J528" t="str">
        <f t="shared" si="77"/>
        <v>高値超、安値超</v>
      </c>
      <c r="K528" t="str">
        <f t="shared" si="78"/>
        <v/>
      </c>
      <c r="N528" s="2">
        <f t="shared" si="73"/>
        <v>2000</v>
      </c>
      <c r="O528" s="2" t="str">
        <f t="shared" si="79"/>
        <v/>
      </c>
      <c r="P528" s="2">
        <f t="shared" si="80"/>
        <v>387800</v>
      </c>
      <c r="Q528" s="2" t="str">
        <f t="shared" si="82"/>
        <v/>
      </c>
      <c r="R528" s="2" t="str">
        <f t="shared" si="81"/>
        <v/>
      </c>
      <c r="S528" s="2"/>
      <c r="T528" s="6">
        <f t="shared" si="74"/>
        <v>394600</v>
      </c>
      <c r="U528" s="4">
        <f>SUM(O528:$O$759)+T528</f>
        <v>478800.00000000006</v>
      </c>
      <c r="V528" s="4">
        <f>SUM(O528:$O$756)</f>
        <v>84200.000000000044</v>
      </c>
      <c r="W528" s="4">
        <f>SUM(R528:$S$759)</f>
        <v>33642</v>
      </c>
    </row>
    <row r="529" spans="1:23" x14ac:dyDescent="0.15">
      <c r="A529">
        <v>3</v>
      </c>
      <c r="B529" s="1">
        <v>42023</v>
      </c>
      <c r="C529">
        <v>194.8</v>
      </c>
      <c r="D529">
        <v>195.5</v>
      </c>
      <c r="E529">
        <v>193.2</v>
      </c>
      <c r="F529">
        <v>193.9</v>
      </c>
      <c r="G529">
        <v>92486300</v>
      </c>
      <c r="H529" s="2">
        <f t="shared" si="75"/>
        <v>17933093570</v>
      </c>
      <c r="I529">
        <f t="shared" si="76"/>
        <v>-0.40000000000000568</v>
      </c>
      <c r="J529" t="str">
        <f t="shared" si="77"/>
        <v>高値超、安値超</v>
      </c>
      <c r="K529">
        <f t="shared" si="78"/>
        <v>0.40000000000000568</v>
      </c>
      <c r="N529" s="2">
        <f t="shared" si="73"/>
        <v>2000</v>
      </c>
      <c r="O529" s="2">
        <f t="shared" si="79"/>
        <v>800.00000000001137</v>
      </c>
      <c r="P529" s="2">
        <f t="shared" si="80"/>
        <v>388600</v>
      </c>
      <c r="Q529" s="2" t="str">
        <f t="shared" si="82"/>
        <v/>
      </c>
      <c r="R529" s="2" t="str">
        <f t="shared" si="81"/>
        <v/>
      </c>
      <c r="S529" s="2"/>
      <c r="T529" s="6">
        <f t="shared" si="74"/>
        <v>387800</v>
      </c>
      <c r="U529" s="4">
        <f>SUM(O529:$O$759)+T529</f>
        <v>472000.00000000006</v>
      </c>
      <c r="V529" s="4">
        <f>SUM(O529:$O$756)</f>
        <v>84200.000000000044</v>
      </c>
      <c r="W529" s="4">
        <f>SUM(R529:$S$759)</f>
        <v>33642</v>
      </c>
    </row>
    <row r="530" spans="1:23" x14ac:dyDescent="0.15">
      <c r="A530">
        <v>3</v>
      </c>
      <c r="B530" s="1">
        <v>42020</v>
      </c>
      <c r="C530">
        <v>193</v>
      </c>
      <c r="D530">
        <v>194.3</v>
      </c>
      <c r="E530">
        <v>191.6</v>
      </c>
      <c r="F530">
        <v>194.3</v>
      </c>
      <c r="G530">
        <v>139028500</v>
      </c>
      <c r="H530" s="2">
        <f t="shared" si="75"/>
        <v>27013237550</v>
      </c>
      <c r="I530">
        <f t="shared" si="76"/>
        <v>-9.9999999999994316E-2</v>
      </c>
      <c r="J530" t="str">
        <f t="shared" si="77"/>
        <v>高値割、安値割</v>
      </c>
      <c r="K530">
        <f t="shared" si="78"/>
        <v>9.9999999999994316E-2</v>
      </c>
      <c r="N530" s="2">
        <f t="shared" si="73"/>
        <v>2000</v>
      </c>
      <c r="O530" s="2">
        <f t="shared" si="79"/>
        <v>199.99999999998863</v>
      </c>
      <c r="P530" s="2">
        <f t="shared" si="80"/>
        <v>388800</v>
      </c>
      <c r="Q530" s="2" t="str">
        <f t="shared" si="82"/>
        <v/>
      </c>
      <c r="R530" s="2" t="str">
        <f t="shared" si="81"/>
        <v/>
      </c>
      <c r="S530" s="2"/>
      <c r="T530" s="6">
        <f t="shared" si="74"/>
        <v>388600</v>
      </c>
      <c r="U530" s="4">
        <f>SUM(O530:$O$759)+T530</f>
        <v>472000</v>
      </c>
      <c r="V530" s="4">
        <f>SUM(O530:$O$756)</f>
        <v>83400.000000000029</v>
      </c>
      <c r="W530" s="4">
        <f>SUM(R530:$S$759)</f>
        <v>33642</v>
      </c>
    </row>
    <row r="531" spans="1:23" x14ac:dyDescent="0.15">
      <c r="A531">
        <v>3</v>
      </c>
      <c r="B531" s="1">
        <v>42019</v>
      </c>
      <c r="C531">
        <v>194.5</v>
      </c>
      <c r="D531">
        <v>195</v>
      </c>
      <c r="E531">
        <v>193.9</v>
      </c>
      <c r="F531">
        <v>194.4</v>
      </c>
      <c r="G531">
        <v>130134600</v>
      </c>
      <c r="H531" s="2">
        <f t="shared" si="75"/>
        <v>25298166240</v>
      </c>
      <c r="I531">
        <f t="shared" si="76"/>
        <v>0.20000000000001705</v>
      </c>
      <c r="J531" t="str">
        <f t="shared" si="77"/>
        <v>高値割、安値割</v>
      </c>
      <c r="K531">
        <f t="shared" si="78"/>
        <v>-0.20000000000001705</v>
      </c>
      <c r="N531" s="2">
        <f t="shared" si="73"/>
        <v>2000</v>
      </c>
      <c r="O531" s="2">
        <f t="shared" si="79"/>
        <v>-400.00000000003411</v>
      </c>
      <c r="P531" s="2">
        <f t="shared" si="80"/>
        <v>388400</v>
      </c>
      <c r="Q531" s="2" t="str">
        <f t="shared" si="82"/>
        <v/>
      </c>
      <c r="R531" s="2" t="str">
        <f t="shared" si="81"/>
        <v/>
      </c>
      <c r="S531" s="2"/>
      <c r="T531" s="6">
        <f t="shared" si="74"/>
        <v>388800</v>
      </c>
      <c r="U531" s="4">
        <f>SUM(O531:$O$759)+T531</f>
        <v>472000.00000000006</v>
      </c>
      <c r="V531" s="4">
        <f>SUM(O531:$O$756)</f>
        <v>83200.000000000044</v>
      </c>
      <c r="W531" s="4">
        <f>SUM(R531:$S$759)</f>
        <v>33642</v>
      </c>
    </row>
    <row r="532" spans="1:23" x14ac:dyDescent="0.15">
      <c r="A532">
        <v>3</v>
      </c>
      <c r="B532" s="1">
        <v>42018</v>
      </c>
      <c r="C532">
        <v>195.3</v>
      </c>
      <c r="D532">
        <v>195.5</v>
      </c>
      <c r="E532">
        <v>194</v>
      </c>
      <c r="F532">
        <v>194.2</v>
      </c>
      <c r="G532">
        <v>134416000</v>
      </c>
      <c r="H532" s="2">
        <f t="shared" si="75"/>
        <v>26103587200</v>
      </c>
      <c r="I532">
        <f t="shared" si="76"/>
        <v>-2.1000000000000227</v>
      </c>
      <c r="J532" t="str">
        <f t="shared" si="77"/>
        <v>高値割、安値割</v>
      </c>
      <c r="K532">
        <f t="shared" si="78"/>
        <v>2.1000000000000227</v>
      </c>
      <c r="N532" s="2">
        <f t="shared" si="73"/>
        <v>2000</v>
      </c>
      <c r="O532" s="2">
        <f t="shared" si="79"/>
        <v>4200.0000000000455</v>
      </c>
      <c r="P532" s="2">
        <f t="shared" si="80"/>
        <v>392600</v>
      </c>
      <c r="Q532" s="2">
        <f t="shared" si="82"/>
        <v>392600</v>
      </c>
      <c r="R532" s="2">
        <f t="shared" si="81"/>
        <v>378</v>
      </c>
      <c r="S532" s="2"/>
      <c r="T532" s="6">
        <f t="shared" si="74"/>
        <v>388400</v>
      </c>
      <c r="U532" s="4">
        <f>SUM(O532:$O$759)+T532</f>
        <v>472000.00000000006</v>
      </c>
      <c r="V532" s="4">
        <f>SUM(O532:$O$756)</f>
        <v>83600.000000000073</v>
      </c>
      <c r="W532" s="4">
        <f>SUM(R532:$S$759)</f>
        <v>33642</v>
      </c>
    </row>
    <row r="533" spans="1:23" x14ac:dyDescent="0.15">
      <c r="A533">
        <v>3</v>
      </c>
      <c r="B533" s="1">
        <v>42017</v>
      </c>
      <c r="C533">
        <v>196.7</v>
      </c>
      <c r="D533">
        <v>196.8</v>
      </c>
      <c r="E533">
        <v>194.8</v>
      </c>
      <c r="F533">
        <v>196.3</v>
      </c>
      <c r="G533">
        <v>139449100</v>
      </c>
      <c r="H533" s="2">
        <f t="shared" si="75"/>
        <v>27373858330</v>
      </c>
      <c r="I533">
        <f t="shared" si="76"/>
        <v>-1.1999999999999886</v>
      </c>
      <c r="J533" t="str">
        <f t="shared" si="77"/>
        <v>高値割、安値割</v>
      </c>
      <c r="K533">
        <f t="shared" si="78"/>
        <v>1.1999999999999886</v>
      </c>
      <c r="N533" s="2">
        <f t="shared" si="73"/>
        <v>2000</v>
      </c>
      <c r="O533" s="2">
        <f t="shared" si="79"/>
        <v>2399.9999999999773</v>
      </c>
      <c r="P533" s="2" t="str">
        <f t="shared" si="80"/>
        <v/>
      </c>
      <c r="Q533" s="2">
        <f t="shared" si="82"/>
        <v>394800</v>
      </c>
      <c r="R533" s="2">
        <f t="shared" si="81"/>
        <v>378</v>
      </c>
      <c r="S533" s="2"/>
      <c r="T533" s="6">
        <f t="shared" si="74"/>
        <v>392600</v>
      </c>
      <c r="U533" s="4">
        <f>SUM(O533:$O$759)+T533</f>
        <v>472000</v>
      </c>
      <c r="V533" s="4">
        <f>SUM(O533:$O$756)</f>
        <v>79400.000000000029</v>
      </c>
      <c r="W533" s="4">
        <f>SUM(R533:$S$759)</f>
        <v>33264</v>
      </c>
    </row>
    <row r="534" spans="1:23" x14ac:dyDescent="0.15">
      <c r="A534">
        <v>3</v>
      </c>
      <c r="B534" s="1">
        <v>42013</v>
      </c>
      <c r="C534">
        <v>198</v>
      </c>
      <c r="D534">
        <v>198.4</v>
      </c>
      <c r="E534">
        <v>196.6</v>
      </c>
      <c r="F534">
        <v>197.5</v>
      </c>
      <c r="G534">
        <v>128595500</v>
      </c>
      <c r="H534" s="2">
        <f t="shared" si="75"/>
        <v>25397611250</v>
      </c>
      <c r="I534">
        <f t="shared" si="76"/>
        <v>9.9999999999994316E-2</v>
      </c>
      <c r="J534" t="str">
        <f t="shared" si="77"/>
        <v>高値割、安値割</v>
      </c>
      <c r="K534" t="str">
        <f t="shared" si="78"/>
        <v/>
      </c>
      <c r="N534" s="2">
        <f t="shared" si="73"/>
        <v>2000</v>
      </c>
      <c r="O534" s="2" t="str">
        <f t="shared" si="79"/>
        <v/>
      </c>
      <c r="P534" s="2">
        <f t="shared" si="80"/>
        <v>394800</v>
      </c>
      <c r="Q534" s="2" t="str">
        <f t="shared" si="82"/>
        <v/>
      </c>
      <c r="R534" s="2" t="str">
        <f t="shared" si="81"/>
        <v/>
      </c>
      <c r="S534" s="2"/>
      <c r="T534" s="6">
        <f t="shared" si="74"/>
        <v>395000</v>
      </c>
      <c r="U534" s="4">
        <f>SUM(O534:$O$759)+T534</f>
        <v>472000.00000000006</v>
      </c>
      <c r="V534" s="4">
        <f>SUM(O534:$O$756)</f>
        <v>77000.000000000058</v>
      </c>
      <c r="W534" s="4">
        <f>SUM(R534:$S$759)</f>
        <v>32886</v>
      </c>
    </row>
    <row r="535" spans="1:23" x14ac:dyDescent="0.15">
      <c r="A535">
        <v>3</v>
      </c>
      <c r="B535" s="1">
        <v>42012</v>
      </c>
      <c r="C535">
        <v>198.7</v>
      </c>
      <c r="D535">
        <v>198.8</v>
      </c>
      <c r="E535">
        <v>197</v>
      </c>
      <c r="F535">
        <v>197.4</v>
      </c>
      <c r="G535">
        <v>132651500</v>
      </c>
      <c r="H535" s="2">
        <f t="shared" si="75"/>
        <v>26185406100</v>
      </c>
      <c r="I535">
        <f t="shared" si="76"/>
        <v>0.40000000000000568</v>
      </c>
      <c r="J535" t="str">
        <f t="shared" si="77"/>
        <v>高値超、安値超</v>
      </c>
      <c r="K535">
        <f t="shared" si="78"/>
        <v>-0.40000000000000568</v>
      </c>
      <c r="N535" s="2">
        <f t="shared" si="73"/>
        <v>2000</v>
      </c>
      <c r="O535" s="2">
        <f t="shared" si="79"/>
        <v>-800.00000000001137</v>
      </c>
      <c r="P535" s="2">
        <f t="shared" si="80"/>
        <v>394000</v>
      </c>
      <c r="Q535" s="2" t="str">
        <f t="shared" si="82"/>
        <v/>
      </c>
      <c r="R535" s="2" t="str">
        <f t="shared" si="81"/>
        <v/>
      </c>
      <c r="S535" s="2"/>
      <c r="T535" s="6">
        <f t="shared" si="74"/>
        <v>394800</v>
      </c>
      <c r="U535" s="4">
        <f>SUM(O535:$O$759)+T535</f>
        <v>471800.00000000006</v>
      </c>
      <c r="V535" s="4">
        <f>SUM(O535:$O$756)</f>
        <v>77000.000000000058</v>
      </c>
      <c r="W535" s="4">
        <f>SUM(R535:$S$759)</f>
        <v>32886</v>
      </c>
    </row>
    <row r="536" spans="1:23" x14ac:dyDescent="0.15">
      <c r="A536">
        <v>3</v>
      </c>
      <c r="B536" s="1">
        <v>42011</v>
      </c>
      <c r="C536">
        <v>197.4</v>
      </c>
      <c r="D536">
        <v>198.5</v>
      </c>
      <c r="E536">
        <v>196.6</v>
      </c>
      <c r="F536">
        <v>197</v>
      </c>
      <c r="G536">
        <v>153946700</v>
      </c>
      <c r="H536" s="2">
        <f t="shared" si="75"/>
        <v>30327499900</v>
      </c>
      <c r="I536">
        <f t="shared" si="76"/>
        <v>-1</v>
      </c>
      <c r="J536" t="str">
        <f t="shared" si="77"/>
        <v>高値割、安値割</v>
      </c>
      <c r="K536">
        <f t="shared" si="78"/>
        <v>1</v>
      </c>
      <c r="N536" s="2">
        <f t="shared" si="73"/>
        <v>2000</v>
      </c>
      <c r="O536" s="2">
        <f t="shared" si="79"/>
        <v>2000</v>
      </c>
      <c r="P536" s="2">
        <f t="shared" si="80"/>
        <v>396000</v>
      </c>
      <c r="Q536" s="2" t="str">
        <f t="shared" si="82"/>
        <v/>
      </c>
      <c r="R536" s="2" t="str">
        <f t="shared" si="81"/>
        <v/>
      </c>
      <c r="S536" s="2"/>
      <c r="T536" s="6">
        <f t="shared" si="74"/>
        <v>394000</v>
      </c>
      <c r="U536" s="4">
        <f>SUM(O536:$O$759)+T536</f>
        <v>471800.00000000006</v>
      </c>
      <c r="V536" s="4">
        <f>SUM(O536:$O$756)</f>
        <v>77800.000000000058</v>
      </c>
      <c r="W536" s="4">
        <f>SUM(R536:$S$759)</f>
        <v>32886</v>
      </c>
    </row>
    <row r="537" spans="1:23" x14ac:dyDescent="0.15">
      <c r="A537">
        <v>3</v>
      </c>
      <c r="B537" s="1">
        <v>42010</v>
      </c>
      <c r="C537">
        <v>199.4</v>
      </c>
      <c r="D537">
        <v>199.7</v>
      </c>
      <c r="E537">
        <v>198</v>
      </c>
      <c r="F537">
        <v>198</v>
      </c>
      <c r="G537">
        <v>183940000</v>
      </c>
      <c r="H537" s="2">
        <f t="shared" si="75"/>
        <v>36420120000</v>
      </c>
      <c r="I537">
        <f t="shared" si="76"/>
        <v>-3</v>
      </c>
      <c r="J537" t="str">
        <f t="shared" si="77"/>
        <v>高値割、安値割</v>
      </c>
      <c r="K537">
        <f t="shared" si="78"/>
        <v>3</v>
      </c>
      <c r="N537" s="2">
        <f t="shared" si="73"/>
        <v>2000</v>
      </c>
      <c r="O537" s="2">
        <f t="shared" si="79"/>
        <v>6000</v>
      </c>
      <c r="P537" s="2">
        <f t="shared" si="80"/>
        <v>402000</v>
      </c>
      <c r="Q537" s="2">
        <f t="shared" si="82"/>
        <v>402000</v>
      </c>
      <c r="R537" s="2">
        <f t="shared" si="81"/>
        <v>378</v>
      </c>
      <c r="S537" s="2"/>
      <c r="T537" s="6">
        <f t="shared" si="74"/>
        <v>396000</v>
      </c>
      <c r="U537" s="4">
        <f>SUM(O537:$O$759)+T537</f>
        <v>471800.00000000006</v>
      </c>
      <c r="V537" s="4">
        <f>SUM(O537:$O$756)</f>
        <v>75800.000000000073</v>
      </c>
      <c r="W537" s="4">
        <f>SUM(R537:$S$759)</f>
        <v>32886</v>
      </c>
    </row>
    <row r="538" spans="1:23" x14ac:dyDescent="0.15">
      <c r="A538">
        <v>3</v>
      </c>
      <c r="B538" s="1">
        <v>42009</v>
      </c>
      <c r="C538">
        <v>202</v>
      </c>
      <c r="D538">
        <v>202.3</v>
      </c>
      <c r="E538">
        <v>200.1</v>
      </c>
      <c r="F538">
        <v>201</v>
      </c>
      <c r="G538">
        <v>118255600</v>
      </c>
      <c r="H538" s="2">
        <f t="shared" si="75"/>
        <v>23769375600</v>
      </c>
      <c r="I538">
        <f t="shared" si="76"/>
        <v>-1.5</v>
      </c>
      <c r="J538" t="str">
        <f t="shared" si="77"/>
        <v>高値割、安値割</v>
      </c>
      <c r="K538">
        <f t="shared" si="78"/>
        <v>1.5</v>
      </c>
      <c r="N538" s="2">
        <f t="shared" ref="N538:N601" si="83">$B$3</f>
        <v>2000</v>
      </c>
      <c r="O538" s="2">
        <f t="shared" si="79"/>
        <v>3000</v>
      </c>
      <c r="P538" s="2" t="str">
        <f t="shared" si="80"/>
        <v/>
      </c>
      <c r="Q538" s="2" t="str">
        <f t="shared" si="82"/>
        <v/>
      </c>
      <c r="R538" s="2" t="str">
        <f t="shared" si="81"/>
        <v/>
      </c>
      <c r="S538" s="2"/>
      <c r="T538" s="6">
        <f t="shared" ref="T538:T601" si="84">+F538*$B$3</f>
        <v>402000</v>
      </c>
      <c r="U538" s="4">
        <f>SUM(O538:$O$759)+T538</f>
        <v>471800.00000000006</v>
      </c>
      <c r="V538" s="4">
        <f>SUM(O538:$O$756)</f>
        <v>69800.000000000073</v>
      </c>
      <c r="W538" s="4">
        <f>SUM(R538:$S$759)</f>
        <v>32508</v>
      </c>
    </row>
    <row r="539" spans="1:23" x14ac:dyDescent="0.15">
      <c r="A539">
        <v>3</v>
      </c>
      <c r="B539" s="1">
        <v>42003</v>
      </c>
      <c r="C539">
        <v>203</v>
      </c>
      <c r="D539">
        <v>203.3</v>
      </c>
      <c r="E539">
        <v>202.2</v>
      </c>
      <c r="F539">
        <v>202.5</v>
      </c>
      <c r="G539">
        <v>117357100</v>
      </c>
      <c r="H539" s="2">
        <f t="shared" ref="H539:H602" si="85">+F539*G539</f>
        <v>23764812750</v>
      </c>
      <c r="I539">
        <f t="shared" ref="I539:I602" si="86">+F539-F540</f>
        <v>-0.59999999999999432</v>
      </c>
      <c r="J539" t="str">
        <f t="shared" ref="J539:J602" si="87">IF(AND(D539&lt;D540,E539&lt;E540,AVERAGE(H539:H548)&gt;50000000),"高値割、安値割",IF(AND(D539&gt;D540,E539&gt;E540,AVERAGE(H539:H548)&gt;50000000),"高値超、安値超",""))</f>
        <v>高値割、安値割</v>
      </c>
      <c r="K539" t="str">
        <f t="shared" ref="K539:K602" si="88">IF(J540="高値割、安値割",F540-F539,"")</f>
        <v/>
      </c>
      <c r="N539" s="2">
        <f t="shared" si="83"/>
        <v>2000</v>
      </c>
      <c r="O539" s="2" t="str">
        <f t="shared" ref="O539:O602" si="89">IF(K539&lt;&gt;"",K539*N539,"")</f>
        <v/>
      </c>
      <c r="P539" s="2" t="str">
        <f t="shared" ref="P539:P602" si="90">IF(K540&lt;&gt;"",F540*N539,"")</f>
        <v/>
      </c>
      <c r="Q539" s="2">
        <f t="shared" si="82"/>
        <v>406600</v>
      </c>
      <c r="R539" s="2">
        <f t="shared" si="81"/>
        <v>378</v>
      </c>
      <c r="S539" s="2"/>
      <c r="T539" s="6">
        <f t="shared" si="84"/>
        <v>405000</v>
      </c>
      <c r="U539" s="4">
        <f>SUM(O539:$O$759)+T539</f>
        <v>471800.00000000006</v>
      </c>
      <c r="V539" s="4">
        <f>SUM(O539:$O$756)</f>
        <v>66800.000000000058</v>
      </c>
      <c r="W539" s="4">
        <f>SUM(R539:$S$759)</f>
        <v>32508</v>
      </c>
    </row>
    <row r="540" spans="1:23" x14ac:dyDescent="0.15">
      <c r="A540">
        <v>3</v>
      </c>
      <c r="B540" s="1">
        <v>42002</v>
      </c>
      <c r="C540">
        <v>203.8</v>
      </c>
      <c r="D540">
        <v>204.2</v>
      </c>
      <c r="E540">
        <v>202.5</v>
      </c>
      <c r="F540">
        <v>203.1</v>
      </c>
      <c r="G540">
        <v>114989000</v>
      </c>
      <c r="H540" s="2">
        <f t="shared" si="85"/>
        <v>23354265900</v>
      </c>
      <c r="I540">
        <f t="shared" si="86"/>
        <v>-0.20000000000001705</v>
      </c>
      <c r="J540" t="str">
        <f t="shared" si="87"/>
        <v>高値超、安値超</v>
      </c>
      <c r="K540" t="str">
        <f t="shared" si="88"/>
        <v/>
      </c>
      <c r="N540" s="2">
        <f t="shared" si="83"/>
        <v>2000</v>
      </c>
      <c r="O540" s="2" t="str">
        <f t="shared" si="89"/>
        <v/>
      </c>
      <c r="P540" s="2">
        <f t="shared" si="90"/>
        <v>406600</v>
      </c>
      <c r="Q540" s="2">
        <f t="shared" si="82"/>
        <v>406600</v>
      </c>
      <c r="R540" s="2">
        <f t="shared" si="81"/>
        <v>378</v>
      </c>
      <c r="S540" s="2"/>
      <c r="T540" s="6">
        <f t="shared" si="84"/>
        <v>406200</v>
      </c>
      <c r="U540" s="4">
        <f>SUM(O540:$O$759)+T540</f>
        <v>473000.00000000006</v>
      </c>
      <c r="V540" s="4">
        <f>SUM(O540:$O$756)</f>
        <v>66800.000000000058</v>
      </c>
      <c r="W540" s="4">
        <f>SUM(R540:$S$759)</f>
        <v>32130</v>
      </c>
    </row>
    <row r="541" spans="1:23" x14ac:dyDescent="0.15">
      <c r="A541">
        <v>3</v>
      </c>
      <c r="B541" s="1">
        <v>41999</v>
      </c>
      <c r="C541">
        <v>202.4</v>
      </c>
      <c r="D541">
        <v>203.8</v>
      </c>
      <c r="E541">
        <v>202.3</v>
      </c>
      <c r="F541">
        <v>203.3</v>
      </c>
      <c r="G541">
        <v>92321200</v>
      </c>
      <c r="H541" s="2">
        <f t="shared" si="85"/>
        <v>18768899960</v>
      </c>
      <c r="I541">
        <f t="shared" si="86"/>
        <v>1</v>
      </c>
      <c r="J541" t="str">
        <f t="shared" si="87"/>
        <v>高値超、安値超</v>
      </c>
      <c r="K541">
        <f t="shared" si="88"/>
        <v>-1</v>
      </c>
      <c r="N541" s="2">
        <f t="shared" si="83"/>
        <v>2000</v>
      </c>
      <c r="O541" s="2">
        <f t="shared" si="89"/>
        <v>-2000</v>
      </c>
      <c r="P541" s="2" t="str">
        <f t="shared" si="90"/>
        <v/>
      </c>
      <c r="Q541" s="2" t="str">
        <f t="shared" si="82"/>
        <v/>
      </c>
      <c r="R541" s="2" t="str">
        <f t="shared" si="81"/>
        <v/>
      </c>
      <c r="S541" s="2"/>
      <c r="T541" s="6">
        <f t="shared" si="84"/>
        <v>406600</v>
      </c>
      <c r="U541" s="4">
        <f>SUM(O541:$O$759)+T541</f>
        <v>473400.00000000006</v>
      </c>
      <c r="V541" s="4">
        <f>SUM(O541:$O$756)</f>
        <v>66800.000000000058</v>
      </c>
      <c r="W541" s="4">
        <f>SUM(R541:$S$759)</f>
        <v>31752</v>
      </c>
    </row>
    <row r="542" spans="1:23" x14ac:dyDescent="0.15">
      <c r="A542">
        <v>3</v>
      </c>
      <c r="B542" s="1">
        <v>41998</v>
      </c>
      <c r="C542">
        <v>202.5</v>
      </c>
      <c r="D542">
        <v>202.7</v>
      </c>
      <c r="E542">
        <v>202</v>
      </c>
      <c r="F542">
        <v>202.3</v>
      </c>
      <c r="G542">
        <v>104044500</v>
      </c>
      <c r="H542" s="2">
        <f t="shared" si="85"/>
        <v>21048202350</v>
      </c>
      <c r="I542">
        <f t="shared" si="86"/>
        <v>-0.19999999999998863</v>
      </c>
      <c r="J542" t="str">
        <f t="shared" si="87"/>
        <v>高値割、安値割</v>
      </c>
      <c r="K542" t="str">
        <f t="shared" si="88"/>
        <v/>
      </c>
      <c r="N542" s="2">
        <f t="shared" si="83"/>
        <v>2000</v>
      </c>
      <c r="O542" s="2" t="str">
        <f t="shared" si="89"/>
        <v/>
      </c>
      <c r="P542" s="2" t="str">
        <f t="shared" si="90"/>
        <v/>
      </c>
      <c r="Q542" s="2" t="str">
        <f t="shared" si="82"/>
        <v/>
      </c>
      <c r="R542" s="2" t="str">
        <f t="shared" si="81"/>
        <v/>
      </c>
      <c r="S542" s="2"/>
      <c r="T542" s="6">
        <f t="shared" si="84"/>
        <v>404600</v>
      </c>
      <c r="U542" s="4">
        <f>SUM(O542:$O$759)+T542</f>
        <v>473400.00000000006</v>
      </c>
      <c r="V542" s="4">
        <f>SUM(O542:$O$756)</f>
        <v>68800.000000000073</v>
      </c>
      <c r="W542" s="4">
        <f>SUM(R542:$S$759)</f>
        <v>31752</v>
      </c>
    </row>
    <row r="543" spans="1:23" x14ac:dyDescent="0.15">
      <c r="A543">
        <v>3</v>
      </c>
      <c r="B543" s="1">
        <v>41997</v>
      </c>
      <c r="C543">
        <v>202.6</v>
      </c>
      <c r="D543">
        <v>202.8</v>
      </c>
      <c r="E543">
        <v>202.2</v>
      </c>
      <c r="F543">
        <v>202.5</v>
      </c>
      <c r="G543">
        <v>153809200</v>
      </c>
      <c r="H543" s="2">
        <f t="shared" si="85"/>
        <v>31146363000</v>
      </c>
      <c r="I543">
        <f t="shared" si="86"/>
        <v>0</v>
      </c>
      <c r="J543" t="str">
        <f t="shared" si="87"/>
        <v>高値超、安値超</v>
      </c>
      <c r="K543" t="str">
        <f t="shared" si="88"/>
        <v/>
      </c>
      <c r="N543" s="2">
        <f t="shared" si="83"/>
        <v>2000</v>
      </c>
      <c r="O543" s="2" t="str">
        <f t="shared" si="89"/>
        <v/>
      </c>
      <c r="P543" s="2" t="str">
        <f t="shared" si="90"/>
        <v/>
      </c>
      <c r="Q543" s="2" t="str">
        <f t="shared" si="82"/>
        <v/>
      </c>
      <c r="R543" s="2" t="str">
        <f t="shared" si="81"/>
        <v/>
      </c>
      <c r="S543" s="2"/>
      <c r="T543" s="6">
        <f t="shared" si="84"/>
        <v>405000</v>
      </c>
      <c r="U543" s="4">
        <f>SUM(O543:$O$759)+T543</f>
        <v>473800.00000000006</v>
      </c>
      <c r="V543" s="4">
        <f>SUM(O543:$O$756)</f>
        <v>68800.000000000073</v>
      </c>
      <c r="W543" s="4">
        <f>SUM(R543:$S$759)</f>
        <v>31752</v>
      </c>
    </row>
    <row r="544" spans="1:23" x14ac:dyDescent="0.15">
      <c r="A544">
        <v>3</v>
      </c>
      <c r="B544" s="1">
        <v>41995</v>
      </c>
      <c r="C544">
        <v>202.1</v>
      </c>
      <c r="D544">
        <v>202.7</v>
      </c>
      <c r="E544">
        <v>201</v>
      </c>
      <c r="F544">
        <v>202.5</v>
      </c>
      <c r="G544">
        <v>128185700</v>
      </c>
      <c r="H544" s="2">
        <f t="shared" si="85"/>
        <v>25957604250</v>
      </c>
      <c r="I544">
        <f t="shared" si="86"/>
        <v>0.40000000000000568</v>
      </c>
      <c r="J544" t="str">
        <f t="shared" si="87"/>
        <v>高値超、安値超</v>
      </c>
      <c r="K544" t="str">
        <f t="shared" si="88"/>
        <v/>
      </c>
      <c r="N544" s="2">
        <f t="shared" si="83"/>
        <v>2000</v>
      </c>
      <c r="O544" s="2" t="str">
        <f t="shared" si="89"/>
        <v/>
      </c>
      <c r="P544" s="2" t="str">
        <f t="shared" si="90"/>
        <v/>
      </c>
      <c r="Q544" s="2">
        <f t="shared" si="82"/>
        <v>396000</v>
      </c>
      <c r="R544" s="2">
        <f t="shared" ref="R544:R607" si="91">IF(Q544="","",IF(Q544&lt;$Y$26,$Z$26,IF(Q544&lt;$Y$27,$Z$27,IF(Q544&lt;$Y$28,$Z$28,IF(Q544&lt;$Y$29,$Z$29,IF(Q544&lt;$Y$30,$Z$30,IF(Q544&lt;$Y$31,$Z$31,IF(Q544&lt;$Y$32,$Z$32,IF(Q544&lt;$Y$33,$Z$33,IF(Q544&lt;$Y$34,$Z$34,IF(Q544&lt;$Y$35,$Z$35,$Z$36)))))))))))</f>
        <v>378</v>
      </c>
      <c r="S544" s="2"/>
      <c r="T544" s="6">
        <f t="shared" si="84"/>
        <v>405000</v>
      </c>
      <c r="U544" s="4">
        <f>SUM(O544:$O$759)+T544</f>
        <v>473800.00000000006</v>
      </c>
      <c r="V544" s="4">
        <f>SUM(O544:$O$756)</f>
        <v>68800.000000000073</v>
      </c>
      <c r="W544" s="4">
        <f>SUM(R544:$S$759)</f>
        <v>31752</v>
      </c>
    </row>
    <row r="545" spans="1:23" x14ac:dyDescent="0.15">
      <c r="A545">
        <v>3</v>
      </c>
      <c r="B545" s="1">
        <v>41992</v>
      </c>
      <c r="C545">
        <v>200.7</v>
      </c>
      <c r="D545">
        <v>202.6</v>
      </c>
      <c r="E545">
        <v>199.3</v>
      </c>
      <c r="F545">
        <v>202.1</v>
      </c>
      <c r="G545">
        <v>216354200</v>
      </c>
      <c r="H545" s="2">
        <f t="shared" si="85"/>
        <v>43725183820</v>
      </c>
      <c r="I545">
        <f t="shared" si="86"/>
        <v>4.0999999999999943</v>
      </c>
      <c r="J545" t="str">
        <f t="shared" si="87"/>
        <v>高値超、安値超</v>
      </c>
      <c r="K545" t="str">
        <f t="shared" si="88"/>
        <v/>
      </c>
      <c r="N545" s="2">
        <f t="shared" si="83"/>
        <v>2000</v>
      </c>
      <c r="O545" s="2" t="str">
        <f t="shared" si="89"/>
        <v/>
      </c>
      <c r="P545" s="2">
        <f t="shared" si="90"/>
        <v>396000</v>
      </c>
      <c r="Q545" s="2" t="str">
        <f t="shared" ref="Q545:Q608" si="92">IF(OR(AND(P546="",P545=""),OR(AND(P545&lt;&gt;"",P546&lt;&gt;""))),"",IF(P546="",P545,P546))</f>
        <v/>
      </c>
      <c r="R545" s="2" t="str">
        <f t="shared" si="91"/>
        <v/>
      </c>
      <c r="S545" s="2"/>
      <c r="T545" s="6">
        <f t="shared" si="84"/>
        <v>404200</v>
      </c>
      <c r="U545" s="4">
        <f>SUM(O545:$O$759)+T545</f>
        <v>473000.00000000006</v>
      </c>
      <c r="V545" s="4">
        <f>SUM(O545:$O$756)</f>
        <v>68800.000000000073</v>
      </c>
      <c r="W545" s="4">
        <f>SUM(R545:$S$759)</f>
        <v>31374</v>
      </c>
    </row>
    <row r="546" spans="1:23" x14ac:dyDescent="0.15">
      <c r="A546">
        <v>3</v>
      </c>
      <c r="B546" s="1">
        <v>41991</v>
      </c>
      <c r="C546">
        <v>201.8</v>
      </c>
      <c r="D546">
        <v>202.1</v>
      </c>
      <c r="E546">
        <v>198</v>
      </c>
      <c r="F546">
        <v>198</v>
      </c>
      <c r="G546">
        <v>219409000</v>
      </c>
      <c r="H546" s="2">
        <f t="shared" si="85"/>
        <v>43442982000</v>
      </c>
      <c r="I546">
        <f t="shared" si="86"/>
        <v>-0.30000000000001137</v>
      </c>
      <c r="J546" t="str">
        <f t="shared" si="87"/>
        <v>高値超、安値超</v>
      </c>
      <c r="K546">
        <f t="shared" si="88"/>
        <v>0.30000000000001137</v>
      </c>
      <c r="N546" s="2">
        <f t="shared" si="83"/>
        <v>2000</v>
      </c>
      <c r="O546" s="2">
        <f t="shared" si="89"/>
        <v>600.00000000002274</v>
      </c>
      <c r="P546" s="2">
        <f t="shared" si="90"/>
        <v>396600</v>
      </c>
      <c r="Q546" s="2" t="str">
        <f t="shared" si="92"/>
        <v/>
      </c>
      <c r="R546" s="2" t="str">
        <f t="shared" si="91"/>
        <v/>
      </c>
      <c r="S546" s="2"/>
      <c r="T546" s="6">
        <f t="shared" si="84"/>
        <v>396000</v>
      </c>
      <c r="U546" s="4">
        <f>SUM(O546:$O$759)+T546</f>
        <v>464800.00000000006</v>
      </c>
      <c r="V546" s="4">
        <f>SUM(O546:$O$756)</f>
        <v>68800.000000000073</v>
      </c>
      <c r="W546" s="4">
        <f>SUM(R546:$S$759)</f>
        <v>31374</v>
      </c>
    </row>
    <row r="547" spans="1:23" x14ac:dyDescent="0.15">
      <c r="A547">
        <v>3</v>
      </c>
      <c r="B547" s="1">
        <v>41990</v>
      </c>
      <c r="C547">
        <v>198</v>
      </c>
      <c r="D547">
        <v>200.2</v>
      </c>
      <c r="E547">
        <v>197.8</v>
      </c>
      <c r="F547">
        <v>198.3</v>
      </c>
      <c r="G547">
        <v>155961000</v>
      </c>
      <c r="H547" s="2">
        <f t="shared" si="85"/>
        <v>30927066300</v>
      </c>
      <c r="I547">
        <f t="shared" si="86"/>
        <v>0.20000000000001705</v>
      </c>
      <c r="J547" t="str">
        <f t="shared" si="87"/>
        <v>高値割、安値割</v>
      </c>
      <c r="K547">
        <f t="shared" si="88"/>
        <v>-0.20000000000001705</v>
      </c>
      <c r="N547" s="2">
        <f t="shared" si="83"/>
        <v>2000</v>
      </c>
      <c r="O547" s="2">
        <f t="shared" si="89"/>
        <v>-400.00000000003411</v>
      </c>
      <c r="P547" s="2">
        <f t="shared" si="90"/>
        <v>396200</v>
      </c>
      <c r="Q547" s="2">
        <f t="shared" si="92"/>
        <v>396200</v>
      </c>
      <c r="R547" s="2">
        <f t="shared" si="91"/>
        <v>378</v>
      </c>
      <c r="S547" s="2"/>
      <c r="T547" s="6">
        <f t="shared" si="84"/>
        <v>396600</v>
      </c>
      <c r="U547" s="4">
        <f>SUM(O547:$O$759)+T547</f>
        <v>464800.00000000006</v>
      </c>
      <c r="V547" s="4">
        <f>SUM(O547:$O$756)</f>
        <v>68200.000000000044</v>
      </c>
      <c r="W547" s="4">
        <f>SUM(R547:$S$759)</f>
        <v>31374</v>
      </c>
    </row>
    <row r="548" spans="1:23" x14ac:dyDescent="0.15">
      <c r="A548">
        <v>3</v>
      </c>
      <c r="B548" s="1">
        <v>41989</v>
      </c>
      <c r="C548">
        <v>200.5</v>
      </c>
      <c r="D548">
        <v>200.5</v>
      </c>
      <c r="E548">
        <v>198.1</v>
      </c>
      <c r="F548">
        <v>198.1</v>
      </c>
      <c r="G548">
        <v>162689000</v>
      </c>
      <c r="H548" s="2">
        <f t="shared" si="85"/>
        <v>32228690900</v>
      </c>
      <c r="I548">
        <f t="shared" si="86"/>
        <v>-3.2000000000000171</v>
      </c>
      <c r="J548" t="str">
        <f t="shared" si="87"/>
        <v>高値割、安値割</v>
      </c>
      <c r="K548">
        <f t="shared" si="88"/>
        <v>3.2000000000000171</v>
      </c>
      <c r="N548" s="2">
        <f t="shared" si="83"/>
        <v>2000</v>
      </c>
      <c r="O548" s="2">
        <f t="shared" si="89"/>
        <v>6400.0000000000346</v>
      </c>
      <c r="P548" s="2" t="str">
        <f t="shared" si="90"/>
        <v/>
      </c>
      <c r="Q548" s="2">
        <f t="shared" si="92"/>
        <v>408200</v>
      </c>
      <c r="R548" s="2">
        <f t="shared" si="91"/>
        <v>378</v>
      </c>
      <c r="S548" s="2"/>
      <c r="T548" s="6">
        <f t="shared" si="84"/>
        <v>396200</v>
      </c>
      <c r="U548" s="4">
        <f>SUM(O548:$O$759)+T548</f>
        <v>464800.00000000006</v>
      </c>
      <c r="V548" s="4">
        <f>SUM(O548:$O$756)</f>
        <v>68600.000000000073</v>
      </c>
      <c r="W548" s="4">
        <f>SUM(R548:$S$759)</f>
        <v>30996</v>
      </c>
    </row>
    <row r="549" spans="1:23" x14ac:dyDescent="0.15">
      <c r="A549">
        <v>3</v>
      </c>
      <c r="B549" s="1">
        <v>41988</v>
      </c>
      <c r="C549">
        <v>202.2</v>
      </c>
      <c r="D549">
        <v>203.3</v>
      </c>
      <c r="E549">
        <v>201.1</v>
      </c>
      <c r="F549">
        <v>201.3</v>
      </c>
      <c r="G549">
        <v>135385700</v>
      </c>
      <c r="H549" s="2">
        <f t="shared" si="85"/>
        <v>27253141410</v>
      </c>
      <c r="I549">
        <f t="shared" si="86"/>
        <v>-2.7999999999999829</v>
      </c>
      <c r="J549" t="str">
        <f t="shared" si="87"/>
        <v>高値割、安値割</v>
      </c>
      <c r="K549" t="str">
        <f t="shared" si="88"/>
        <v/>
      </c>
      <c r="N549" s="2">
        <f t="shared" si="83"/>
        <v>2000</v>
      </c>
      <c r="O549" s="2" t="str">
        <f t="shared" si="89"/>
        <v/>
      </c>
      <c r="P549" s="2">
        <f t="shared" si="90"/>
        <v>408200</v>
      </c>
      <c r="Q549" s="2" t="str">
        <f t="shared" si="92"/>
        <v/>
      </c>
      <c r="R549" s="2" t="str">
        <f t="shared" si="91"/>
        <v/>
      </c>
      <c r="S549" s="2"/>
      <c r="T549" s="6">
        <f t="shared" si="84"/>
        <v>402600</v>
      </c>
      <c r="U549" s="4">
        <f>SUM(O549:$O$759)+T549</f>
        <v>464800.00000000006</v>
      </c>
      <c r="V549" s="4">
        <f>SUM(O549:$O$756)</f>
        <v>62200.000000000044</v>
      </c>
      <c r="W549" s="4">
        <f>SUM(R549:$S$759)</f>
        <v>30618</v>
      </c>
    </row>
    <row r="550" spans="1:23" x14ac:dyDescent="0.15">
      <c r="A550">
        <v>3</v>
      </c>
      <c r="B550" s="1">
        <v>41985</v>
      </c>
      <c r="C550">
        <v>202.9</v>
      </c>
      <c r="D550">
        <v>206.9</v>
      </c>
      <c r="E550">
        <v>202.6</v>
      </c>
      <c r="F550">
        <v>204.1</v>
      </c>
      <c r="G550">
        <v>214445200</v>
      </c>
      <c r="H550" s="2">
        <f t="shared" si="85"/>
        <v>43768265320</v>
      </c>
      <c r="I550">
        <f t="shared" si="86"/>
        <v>0.5</v>
      </c>
      <c r="J550" t="str">
        <f t="shared" si="87"/>
        <v>高値超、安値超</v>
      </c>
      <c r="K550">
        <f t="shared" si="88"/>
        <v>-0.5</v>
      </c>
      <c r="N550" s="2">
        <f t="shared" si="83"/>
        <v>2000</v>
      </c>
      <c r="O550" s="2">
        <f t="shared" si="89"/>
        <v>-1000</v>
      </c>
      <c r="P550" s="2">
        <f t="shared" si="90"/>
        <v>407200</v>
      </c>
      <c r="Q550" s="2">
        <f t="shared" si="92"/>
        <v>407200</v>
      </c>
      <c r="R550" s="2">
        <f t="shared" si="91"/>
        <v>378</v>
      </c>
      <c r="S550" s="2"/>
      <c r="T550" s="6">
        <f t="shared" si="84"/>
        <v>408200</v>
      </c>
      <c r="U550" s="4">
        <f>SUM(O550:$O$759)+T550</f>
        <v>470400.00000000006</v>
      </c>
      <c r="V550" s="4">
        <f>SUM(O550:$O$756)</f>
        <v>62200.000000000044</v>
      </c>
      <c r="W550" s="4">
        <f>SUM(R550:$S$759)</f>
        <v>30618</v>
      </c>
    </row>
    <row r="551" spans="1:23" x14ac:dyDescent="0.15">
      <c r="A551">
        <v>3</v>
      </c>
      <c r="B551" s="1">
        <v>41984</v>
      </c>
      <c r="C551">
        <v>203.1</v>
      </c>
      <c r="D551">
        <v>204.2</v>
      </c>
      <c r="E551">
        <v>201.9</v>
      </c>
      <c r="F551">
        <v>203.6</v>
      </c>
      <c r="G551">
        <v>139369300</v>
      </c>
      <c r="H551" s="2">
        <f t="shared" si="85"/>
        <v>28375589480</v>
      </c>
      <c r="I551">
        <f t="shared" si="86"/>
        <v>-1.4000000000000057</v>
      </c>
      <c r="J551" t="str">
        <f t="shared" si="87"/>
        <v>高値割、安値割</v>
      </c>
      <c r="K551">
        <f t="shared" si="88"/>
        <v>1.4000000000000057</v>
      </c>
      <c r="N551" s="2">
        <f t="shared" si="83"/>
        <v>2000</v>
      </c>
      <c r="O551" s="2">
        <f t="shared" si="89"/>
        <v>2800.0000000000114</v>
      </c>
      <c r="P551" s="2" t="str">
        <f t="shared" si="90"/>
        <v/>
      </c>
      <c r="Q551" s="2" t="str">
        <f t="shared" si="92"/>
        <v/>
      </c>
      <c r="R551" s="2" t="str">
        <f t="shared" si="91"/>
        <v/>
      </c>
      <c r="S551" s="2"/>
      <c r="T551" s="6">
        <f t="shared" si="84"/>
        <v>407200</v>
      </c>
      <c r="U551" s="4">
        <f>SUM(O551:$O$759)+T551</f>
        <v>470400.00000000006</v>
      </c>
      <c r="V551" s="4">
        <f>SUM(O551:$O$756)</f>
        <v>63200.000000000044</v>
      </c>
      <c r="W551" s="4">
        <f>SUM(R551:$S$759)</f>
        <v>30240</v>
      </c>
    </row>
    <row r="552" spans="1:23" x14ac:dyDescent="0.15">
      <c r="A552">
        <v>3</v>
      </c>
      <c r="B552" s="1">
        <v>41983</v>
      </c>
      <c r="C552">
        <v>207</v>
      </c>
      <c r="D552">
        <v>208.1</v>
      </c>
      <c r="E552">
        <v>204.2</v>
      </c>
      <c r="F552">
        <v>205</v>
      </c>
      <c r="G552">
        <v>190507100</v>
      </c>
      <c r="H552" s="2">
        <f t="shared" si="85"/>
        <v>39053955500</v>
      </c>
      <c r="I552">
        <f t="shared" si="86"/>
        <v>-3.4000000000000057</v>
      </c>
      <c r="J552" t="str">
        <f t="shared" si="87"/>
        <v>高値割、安値割</v>
      </c>
      <c r="K552" t="str">
        <f t="shared" si="88"/>
        <v/>
      </c>
      <c r="N552" s="2">
        <f t="shared" si="83"/>
        <v>2000</v>
      </c>
      <c r="O552" s="2" t="str">
        <f t="shared" si="89"/>
        <v/>
      </c>
      <c r="P552" s="2" t="str">
        <f t="shared" si="90"/>
        <v/>
      </c>
      <c r="Q552" s="2">
        <f t="shared" si="92"/>
        <v>411000</v>
      </c>
      <c r="R552" s="2">
        <f t="shared" si="91"/>
        <v>378</v>
      </c>
      <c r="S552" s="2"/>
      <c r="T552" s="6">
        <f t="shared" si="84"/>
        <v>410000</v>
      </c>
      <c r="U552" s="4">
        <f>SUM(O552:$O$759)+T552</f>
        <v>470400</v>
      </c>
      <c r="V552" s="4">
        <f>SUM(O552:$O$756)</f>
        <v>60400.000000000029</v>
      </c>
      <c r="W552" s="4">
        <f>SUM(R552:$S$759)</f>
        <v>30240</v>
      </c>
    </row>
    <row r="553" spans="1:23" x14ac:dyDescent="0.15">
      <c r="A553">
        <v>3</v>
      </c>
      <c r="B553" s="1">
        <v>41982</v>
      </c>
      <c r="C553">
        <v>205</v>
      </c>
      <c r="D553">
        <v>208.8</v>
      </c>
      <c r="E553">
        <v>204.8</v>
      </c>
      <c r="F553">
        <v>208.4</v>
      </c>
      <c r="G553">
        <v>212836900</v>
      </c>
      <c r="H553" s="2">
        <f t="shared" si="85"/>
        <v>44355209960</v>
      </c>
      <c r="I553">
        <f t="shared" si="86"/>
        <v>2.9000000000000057</v>
      </c>
      <c r="J553" t="str">
        <f t="shared" si="87"/>
        <v/>
      </c>
      <c r="K553" t="str">
        <f t="shared" si="88"/>
        <v/>
      </c>
      <c r="N553" s="2">
        <f t="shared" si="83"/>
        <v>2000</v>
      </c>
      <c r="O553" s="2" t="str">
        <f t="shared" si="89"/>
        <v/>
      </c>
      <c r="P553" s="2">
        <f t="shared" si="90"/>
        <v>411000</v>
      </c>
      <c r="Q553" s="2">
        <f t="shared" si="92"/>
        <v>411000</v>
      </c>
      <c r="R553" s="2">
        <f t="shared" si="91"/>
        <v>378</v>
      </c>
      <c r="S553" s="2"/>
      <c r="T553" s="6">
        <f t="shared" si="84"/>
        <v>416800</v>
      </c>
      <c r="U553" s="4">
        <f>SUM(O553:$O$759)+T553</f>
        <v>477200</v>
      </c>
      <c r="V553" s="4">
        <f>SUM(O553:$O$756)</f>
        <v>60400.000000000029</v>
      </c>
      <c r="W553" s="4">
        <f>SUM(R553:$S$759)</f>
        <v>29862</v>
      </c>
    </row>
    <row r="554" spans="1:23" x14ac:dyDescent="0.15">
      <c r="A554">
        <v>3</v>
      </c>
      <c r="B554" s="1">
        <v>41981</v>
      </c>
      <c r="C554">
        <v>206.2</v>
      </c>
      <c r="D554">
        <v>206.4</v>
      </c>
      <c r="E554">
        <v>205</v>
      </c>
      <c r="F554">
        <v>205.5</v>
      </c>
      <c r="G554">
        <v>129081600</v>
      </c>
      <c r="H554" s="2">
        <f t="shared" si="85"/>
        <v>26526268800</v>
      </c>
      <c r="I554">
        <f t="shared" si="86"/>
        <v>-0.30000000000001137</v>
      </c>
      <c r="J554" t="str">
        <f t="shared" si="87"/>
        <v>高値超、安値超</v>
      </c>
      <c r="K554">
        <f t="shared" si="88"/>
        <v>0.30000000000001137</v>
      </c>
      <c r="N554" s="2">
        <f t="shared" si="83"/>
        <v>2000</v>
      </c>
      <c r="O554" s="2">
        <f t="shared" si="89"/>
        <v>600.00000000002274</v>
      </c>
      <c r="P554" s="2" t="str">
        <f t="shared" si="90"/>
        <v/>
      </c>
      <c r="Q554" s="2" t="str">
        <f t="shared" si="92"/>
        <v/>
      </c>
      <c r="R554" s="2" t="str">
        <f t="shared" si="91"/>
        <v/>
      </c>
      <c r="S554" s="2"/>
      <c r="T554" s="6">
        <f t="shared" si="84"/>
        <v>411000</v>
      </c>
      <c r="U554" s="4">
        <f>SUM(O554:$O$759)+T554</f>
        <v>471400</v>
      </c>
      <c r="V554" s="4">
        <f>SUM(O554:$O$756)</f>
        <v>60400.000000000029</v>
      </c>
      <c r="W554" s="4">
        <f>SUM(R554:$S$759)</f>
        <v>29484</v>
      </c>
    </row>
    <row r="555" spans="1:23" x14ac:dyDescent="0.15">
      <c r="A555">
        <v>3</v>
      </c>
      <c r="B555" s="1">
        <v>41978</v>
      </c>
      <c r="C555">
        <v>205.2</v>
      </c>
      <c r="D555">
        <v>205.8</v>
      </c>
      <c r="E555">
        <v>204</v>
      </c>
      <c r="F555">
        <v>205.8</v>
      </c>
      <c r="G555">
        <v>122452700</v>
      </c>
      <c r="H555" s="2">
        <f t="shared" si="85"/>
        <v>25200765660</v>
      </c>
      <c r="I555">
        <f t="shared" si="86"/>
        <v>0</v>
      </c>
      <c r="J555" t="str">
        <f t="shared" si="87"/>
        <v>高値割、安値割</v>
      </c>
      <c r="K555" t="str">
        <f t="shared" si="88"/>
        <v/>
      </c>
      <c r="N555" s="2">
        <f t="shared" si="83"/>
        <v>2000</v>
      </c>
      <c r="O555" s="2" t="str">
        <f t="shared" si="89"/>
        <v/>
      </c>
      <c r="P555" s="2" t="str">
        <f t="shared" si="90"/>
        <v/>
      </c>
      <c r="Q555" s="2">
        <f t="shared" si="92"/>
        <v>411000</v>
      </c>
      <c r="R555" s="2">
        <f t="shared" si="91"/>
        <v>378</v>
      </c>
      <c r="S555" s="2"/>
      <c r="T555" s="6">
        <f t="shared" si="84"/>
        <v>411600</v>
      </c>
      <c r="U555" s="4">
        <f>SUM(O555:$O$759)+T555</f>
        <v>471400</v>
      </c>
      <c r="V555" s="4">
        <f>SUM(O555:$O$756)</f>
        <v>59800.000000000015</v>
      </c>
      <c r="W555" s="4">
        <f>SUM(R555:$S$759)</f>
        <v>29484</v>
      </c>
    </row>
    <row r="556" spans="1:23" x14ac:dyDescent="0.15">
      <c r="A556">
        <v>3</v>
      </c>
      <c r="B556" s="1">
        <v>41977</v>
      </c>
      <c r="C556">
        <v>206</v>
      </c>
      <c r="D556">
        <v>206.6</v>
      </c>
      <c r="E556">
        <v>205.4</v>
      </c>
      <c r="F556">
        <v>205.8</v>
      </c>
      <c r="G556">
        <v>153407900</v>
      </c>
      <c r="H556" s="2">
        <f t="shared" si="85"/>
        <v>31571345820</v>
      </c>
      <c r="I556">
        <f t="shared" si="86"/>
        <v>0.30000000000001137</v>
      </c>
      <c r="J556" t="str">
        <f t="shared" si="87"/>
        <v>高値超、安値超</v>
      </c>
      <c r="K556" t="str">
        <f t="shared" si="88"/>
        <v/>
      </c>
      <c r="N556" s="2">
        <f t="shared" si="83"/>
        <v>2000</v>
      </c>
      <c r="O556" s="2" t="str">
        <f t="shared" si="89"/>
        <v/>
      </c>
      <c r="P556" s="2">
        <f t="shared" si="90"/>
        <v>411000</v>
      </c>
      <c r="Q556" s="2">
        <f t="shared" si="92"/>
        <v>411000</v>
      </c>
      <c r="R556" s="2">
        <f t="shared" si="91"/>
        <v>378</v>
      </c>
      <c r="S556" s="2"/>
      <c r="T556" s="6">
        <f t="shared" si="84"/>
        <v>411600</v>
      </c>
      <c r="U556" s="4">
        <f>SUM(O556:$O$759)+T556</f>
        <v>471400</v>
      </c>
      <c r="V556" s="4">
        <f>SUM(O556:$O$756)</f>
        <v>59800.000000000015</v>
      </c>
      <c r="W556" s="4">
        <f>SUM(R556:$S$759)</f>
        <v>29106</v>
      </c>
    </row>
    <row r="557" spans="1:23" x14ac:dyDescent="0.15">
      <c r="A557">
        <v>3</v>
      </c>
      <c r="B557" s="1">
        <v>41976</v>
      </c>
      <c r="C557">
        <v>205.5</v>
      </c>
      <c r="D557">
        <v>206</v>
      </c>
      <c r="E557">
        <v>204.9</v>
      </c>
      <c r="F557">
        <v>205.5</v>
      </c>
      <c r="G557">
        <v>137460700</v>
      </c>
      <c r="H557" s="2">
        <f t="shared" si="85"/>
        <v>28248173850</v>
      </c>
      <c r="I557">
        <f t="shared" si="86"/>
        <v>0.5</v>
      </c>
      <c r="J557" t="str">
        <f t="shared" si="87"/>
        <v>高値超、安値超</v>
      </c>
      <c r="K557">
        <f t="shared" si="88"/>
        <v>-0.5</v>
      </c>
      <c r="N557" s="2">
        <f t="shared" si="83"/>
        <v>2000</v>
      </c>
      <c r="O557" s="2">
        <f t="shared" si="89"/>
        <v>-1000</v>
      </c>
      <c r="P557" s="2" t="str">
        <f t="shared" si="90"/>
        <v/>
      </c>
      <c r="Q557" s="2" t="str">
        <f t="shared" si="92"/>
        <v/>
      </c>
      <c r="R557" s="2" t="str">
        <f t="shared" si="91"/>
        <v/>
      </c>
      <c r="S557" s="2"/>
      <c r="T557" s="6">
        <f t="shared" si="84"/>
        <v>411000</v>
      </c>
      <c r="U557" s="4">
        <f>SUM(O557:$O$759)+T557</f>
        <v>470800</v>
      </c>
      <c r="V557" s="4">
        <f>SUM(O557:$O$756)</f>
        <v>59800.000000000015</v>
      </c>
      <c r="W557" s="4">
        <f>SUM(R557:$S$759)</f>
        <v>28728</v>
      </c>
    </row>
    <row r="558" spans="1:23" x14ac:dyDescent="0.15">
      <c r="A558">
        <v>3</v>
      </c>
      <c r="B558" s="1">
        <v>41975</v>
      </c>
      <c r="C558">
        <v>203.5</v>
      </c>
      <c r="D558">
        <v>205</v>
      </c>
      <c r="E558">
        <v>203.2</v>
      </c>
      <c r="F558">
        <v>205</v>
      </c>
      <c r="G558">
        <v>96721900</v>
      </c>
      <c r="H558" s="2">
        <f t="shared" si="85"/>
        <v>19827989500</v>
      </c>
      <c r="I558">
        <f t="shared" si="86"/>
        <v>0.69999999999998863</v>
      </c>
      <c r="J558" t="str">
        <f t="shared" si="87"/>
        <v>高値割、安値割</v>
      </c>
      <c r="K558" t="str">
        <f t="shared" si="88"/>
        <v/>
      </c>
      <c r="N558" s="2">
        <f t="shared" si="83"/>
        <v>2000</v>
      </c>
      <c r="O558" s="2" t="str">
        <f t="shared" si="89"/>
        <v/>
      </c>
      <c r="P558" s="2" t="str">
        <f t="shared" si="90"/>
        <v/>
      </c>
      <c r="Q558" s="2">
        <f t="shared" si="92"/>
        <v>409000</v>
      </c>
      <c r="R558" s="2">
        <f t="shared" si="91"/>
        <v>378</v>
      </c>
      <c r="S558" s="2"/>
      <c r="T558" s="6">
        <f t="shared" si="84"/>
        <v>410000</v>
      </c>
      <c r="U558" s="4">
        <f>SUM(O558:$O$759)+T558</f>
        <v>470800</v>
      </c>
      <c r="V558" s="4">
        <f>SUM(O558:$O$756)</f>
        <v>60800.000000000015</v>
      </c>
      <c r="W558" s="4">
        <f>SUM(R558:$S$759)</f>
        <v>28728</v>
      </c>
    </row>
    <row r="559" spans="1:23" x14ac:dyDescent="0.15">
      <c r="A559">
        <v>3</v>
      </c>
      <c r="B559" s="1">
        <v>41974</v>
      </c>
      <c r="C559">
        <v>204.4</v>
      </c>
      <c r="D559">
        <v>205.2</v>
      </c>
      <c r="E559">
        <v>203.5</v>
      </c>
      <c r="F559">
        <v>204.3</v>
      </c>
      <c r="G559">
        <v>94675700</v>
      </c>
      <c r="H559" s="2">
        <f t="shared" si="85"/>
        <v>19342245510</v>
      </c>
      <c r="I559">
        <f t="shared" si="86"/>
        <v>-0.19999999999998863</v>
      </c>
      <c r="J559" t="str">
        <f t="shared" si="87"/>
        <v>高値超、安値超</v>
      </c>
      <c r="K559" t="str">
        <f t="shared" si="88"/>
        <v/>
      </c>
      <c r="N559" s="2">
        <f t="shared" si="83"/>
        <v>2000</v>
      </c>
      <c r="O559" s="2" t="str">
        <f t="shared" si="89"/>
        <v/>
      </c>
      <c r="P559" s="2">
        <f t="shared" si="90"/>
        <v>409000</v>
      </c>
      <c r="Q559" s="2">
        <f t="shared" si="92"/>
        <v>409000</v>
      </c>
      <c r="R559" s="2">
        <f t="shared" si="91"/>
        <v>378</v>
      </c>
      <c r="S559" s="2"/>
      <c r="T559" s="6">
        <f t="shared" si="84"/>
        <v>408600</v>
      </c>
      <c r="U559" s="4">
        <f>SUM(O559:$O$759)+T559</f>
        <v>469400</v>
      </c>
      <c r="V559" s="4">
        <f>SUM(O559:$O$756)</f>
        <v>60800.000000000015</v>
      </c>
      <c r="W559" s="4">
        <f>SUM(R559:$S$759)</f>
        <v>28350</v>
      </c>
    </row>
    <row r="560" spans="1:23" x14ac:dyDescent="0.15">
      <c r="A560">
        <v>3</v>
      </c>
      <c r="B560" s="1">
        <v>41971</v>
      </c>
      <c r="C560">
        <v>202</v>
      </c>
      <c r="D560">
        <v>204.5</v>
      </c>
      <c r="E560">
        <v>201.8</v>
      </c>
      <c r="F560">
        <v>204.5</v>
      </c>
      <c r="G560">
        <v>125771400</v>
      </c>
      <c r="H560" s="2">
        <f t="shared" si="85"/>
        <v>25720251300</v>
      </c>
      <c r="I560">
        <f t="shared" si="86"/>
        <v>2.8000000000000114</v>
      </c>
      <c r="J560" t="str">
        <f t="shared" si="87"/>
        <v>高値超、安値超</v>
      </c>
      <c r="K560">
        <f t="shared" si="88"/>
        <v>-2.8000000000000114</v>
      </c>
      <c r="N560" s="2">
        <f t="shared" si="83"/>
        <v>2000</v>
      </c>
      <c r="O560" s="2">
        <f t="shared" si="89"/>
        <v>-5600.0000000000227</v>
      </c>
      <c r="P560" s="2" t="str">
        <f t="shared" si="90"/>
        <v/>
      </c>
      <c r="Q560" s="2" t="str">
        <f t="shared" si="92"/>
        <v/>
      </c>
      <c r="R560" s="2" t="str">
        <f t="shared" si="91"/>
        <v/>
      </c>
      <c r="S560" s="2"/>
      <c r="T560" s="6">
        <f t="shared" si="84"/>
        <v>409000</v>
      </c>
      <c r="U560" s="4">
        <f>SUM(O560:$O$759)+T560</f>
        <v>469800</v>
      </c>
      <c r="V560" s="4">
        <f>SUM(O560:$O$756)</f>
        <v>60800.000000000015</v>
      </c>
      <c r="W560" s="4">
        <f>SUM(R560:$S$759)</f>
        <v>27972</v>
      </c>
    </row>
    <row r="561" spans="1:23" x14ac:dyDescent="0.15">
      <c r="A561">
        <v>3</v>
      </c>
      <c r="B561" s="1">
        <v>41970</v>
      </c>
      <c r="C561">
        <v>203.2</v>
      </c>
      <c r="D561">
        <v>203.9</v>
      </c>
      <c r="E561">
        <v>201.7</v>
      </c>
      <c r="F561">
        <v>201.7</v>
      </c>
      <c r="G561">
        <v>100210600</v>
      </c>
      <c r="H561" s="2">
        <f t="shared" si="85"/>
        <v>20212478020</v>
      </c>
      <c r="I561">
        <f t="shared" si="86"/>
        <v>-2.3000000000000114</v>
      </c>
      <c r="J561" t="str">
        <f t="shared" si="87"/>
        <v>高値割、安値割</v>
      </c>
      <c r="K561" t="str">
        <f t="shared" si="88"/>
        <v/>
      </c>
      <c r="N561" s="2">
        <f t="shared" si="83"/>
        <v>2000</v>
      </c>
      <c r="O561" s="2" t="str">
        <f t="shared" si="89"/>
        <v/>
      </c>
      <c r="P561" s="2" t="str">
        <f t="shared" si="90"/>
        <v/>
      </c>
      <c r="Q561" s="2" t="str">
        <f t="shared" si="92"/>
        <v/>
      </c>
      <c r="R561" s="2" t="str">
        <f t="shared" si="91"/>
        <v/>
      </c>
      <c r="S561" s="2"/>
      <c r="T561" s="6">
        <f t="shared" si="84"/>
        <v>403400</v>
      </c>
      <c r="U561" s="4">
        <f>SUM(O561:$O$759)+T561</f>
        <v>469800</v>
      </c>
      <c r="V561" s="4">
        <f>SUM(O561:$O$756)</f>
        <v>66400.000000000029</v>
      </c>
      <c r="W561" s="4">
        <f>SUM(R561:$S$759)</f>
        <v>27972</v>
      </c>
    </row>
    <row r="562" spans="1:23" x14ac:dyDescent="0.15">
      <c r="A562">
        <v>3</v>
      </c>
      <c r="B562" s="1">
        <v>41969</v>
      </c>
      <c r="C562">
        <v>203.6</v>
      </c>
      <c r="D562">
        <v>204.3</v>
      </c>
      <c r="E562">
        <v>203.4</v>
      </c>
      <c r="F562">
        <v>204</v>
      </c>
      <c r="G562">
        <v>96633600</v>
      </c>
      <c r="H562" s="2">
        <f t="shared" si="85"/>
        <v>19713254400</v>
      </c>
      <c r="I562">
        <f t="shared" si="86"/>
        <v>0</v>
      </c>
      <c r="J562" t="str">
        <f t="shared" si="87"/>
        <v/>
      </c>
      <c r="K562" t="str">
        <f t="shared" si="88"/>
        <v/>
      </c>
      <c r="N562" s="2">
        <f t="shared" si="83"/>
        <v>2000</v>
      </c>
      <c r="O562" s="2" t="str">
        <f t="shared" si="89"/>
        <v/>
      </c>
      <c r="P562" s="2" t="str">
        <f t="shared" si="90"/>
        <v/>
      </c>
      <c r="Q562" s="2" t="str">
        <f t="shared" si="92"/>
        <v/>
      </c>
      <c r="R562" s="2" t="str">
        <f t="shared" si="91"/>
        <v/>
      </c>
      <c r="S562" s="2"/>
      <c r="T562" s="6">
        <f t="shared" si="84"/>
        <v>408000</v>
      </c>
      <c r="U562" s="4">
        <f>SUM(O562:$O$759)+T562</f>
        <v>474400</v>
      </c>
      <c r="V562" s="4">
        <f>SUM(O562:$O$756)</f>
        <v>66400.000000000029</v>
      </c>
      <c r="W562" s="4">
        <f>SUM(R562:$S$759)</f>
        <v>27972</v>
      </c>
    </row>
    <row r="563" spans="1:23" x14ac:dyDescent="0.15">
      <c r="A563">
        <v>3</v>
      </c>
      <c r="B563" s="1">
        <v>41968</v>
      </c>
      <c r="C563">
        <v>204.9</v>
      </c>
      <c r="D563">
        <v>204.9</v>
      </c>
      <c r="E563">
        <v>202.9</v>
      </c>
      <c r="F563">
        <v>204</v>
      </c>
      <c r="G563">
        <v>165698200</v>
      </c>
      <c r="H563" s="2">
        <f t="shared" si="85"/>
        <v>33802432800</v>
      </c>
      <c r="I563">
        <f t="shared" si="86"/>
        <v>-0.19999999999998863</v>
      </c>
      <c r="J563" t="str">
        <f t="shared" si="87"/>
        <v/>
      </c>
      <c r="K563" t="str">
        <f t="shared" si="88"/>
        <v/>
      </c>
      <c r="N563" s="2">
        <f t="shared" si="83"/>
        <v>2000</v>
      </c>
      <c r="O563" s="2" t="str">
        <f t="shared" si="89"/>
        <v/>
      </c>
      <c r="P563" s="2" t="str">
        <f t="shared" si="90"/>
        <v/>
      </c>
      <c r="Q563" s="2" t="str">
        <f t="shared" si="92"/>
        <v/>
      </c>
      <c r="R563" s="2" t="str">
        <f t="shared" si="91"/>
        <v/>
      </c>
      <c r="S563" s="2"/>
      <c r="T563" s="6">
        <f t="shared" si="84"/>
        <v>408000</v>
      </c>
      <c r="U563" s="4">
        <f>SUM(O563:$O$759)+T563</f>
        <v>474400</v>
      </c>
      <c r="V563" s="4">
        <f>SUM(O563:$O$756)</f>
        <v>66400.000000000029</v>
      </c>
      <c r="W563" s="4">
        <f>SUM(R563:$S$759)</f>
        <v>27972</v>
      </c>
    </row>
    <row r="564" spans="1:23" x14ac:dyDescent="0.15">
      <c r="A564">
        <v>3</v>
      </c>
      <c r="B564" s="1">
        <v>41964</v>
      </c>
      <c r="C564">
        <v>205</v>
      </c>
      <c r="D564">
        <v>205.3</v>
      </c>
      <c r="E564">
        <v>202.5</v>
      </c>
      <c r="F564">
        <v>204.2</v>
      </c>
      <c r="G564">
        <v>114023100</v>
      </c>
      <c r="H564" s="2">
        <f t="shared" si="85"/>
        <v>23283517020</v>
      </c>
      <c r="I564">
        <f t="shared" si="86"/>
        <v>-0.5</v>
      </c>
      <c r="J564" t="str">
        <f t="shared" si="87"/>
        <v/>
      </c>
      <c r="K564" t="str">
        <f t="shared" si="88"/>
        <v/>
      </c>
      <c r="N564" s="2">
        <f t="shared" si="83"/>
        <v>2000</v>
      </c>
      <c r="O564" s="2" t="str">
        <f t="shared" si="89"/>
        <v/>
      </c>
      <c r="P564" s="2" t="str">
        <f t="shared" si="90"/>
        <v/>
      </c>
      <c r="Q564" s="2" t="str">
        <f t="shared" si="92"/>
        <v/>
      </c>
      <c r="R564" s="2" t="str">
        <f t="shared" si="91"/>
        <v/>
      </c>
      <c r="S564" s="2"/>
      <c r="T564" s="6">
        <f t="shared" si="84"/>
        <v>408400</v>
      </c>
      <c r="U564" s="4">
        <f>SUM(O564:$O$759)+T564</f>
        <v>474800</v>
      </c>
      <c r="V564" s="4">
        <f>SUM(O564:$O$756)</f>
        <v>66400.000000000029</v>
      </c>
      <c r="W564" s="4">
        <f>SUM(R564:$S$759)</f>
        <v>27972</v>
      </c>
    </row>
    <row r="565" spans="1:23" x14ac:dyDescent="0.15">
      <c r="A565">
        <v>3</v>
      </c>
      <c r="B565" s="1">
        <v>41963</v>
      </c>
      <c r="C565">
        <v>203.9</v>
      </c>
      <c r="D565">
        <v>205.2</v>
      </c>
      <c r="E565">
        <v>203.5</v>
      </c>
      <c r="F565">
        <v>204.7</v>
      </c>
      <c r="G565">
        <v>128106300</v>
      </c>
      <c r="H565" s="2">
        <f t="shared" si="85"/>
        <v>26223359610</v>
      </c>
      <c r="I565">
        <f t="shared" si="86"/>
        <v>1.5999999999999943</v>
      </c>
      <c r="J565" t="str">
        <f t="shared" si="87"/>
        <v>高値超、安値超</v>
      </c>
      <c r="K565" t="str">
        <f t="shared" si="88"/>
        <v/>
      </c>
      <c r="N565" s="2">
        <f t="shared" si="83"/>
        <v>2000</v>
      </c>
      <c r="O565" s="2" t="str">
        <f t="shared" si="89"/>
        <v/>
      </c>
      <c r="P565" s="2" t="str">
        <f t="shared" si="90"/>
        <v/>
      </c>
      <c r="Q565" s="2">
        <f t="shared" si="92"/>
        <v>403000</v>
      </c>
      <c r="R565" s="2">
        <f t="shared" si="91"/>
        <v>378</v>
      </c>
      <c r="S565" s="2"/>
      <c r="T565" s="6">
        <f t="shared" si="84"/>
        <v>409400</v>
      </c>
      <c r="U565" s="4">
        <f>SUM(O565:$O$759)+T565</f>
        <v>475800</v>
      </c>
      <c r="V565" s="4">
        <f>SUM(O565:$O$756)</f>
        <v>66400.000000000029</v>
      </c>
      <c r="W565" s="4">
        <f>SUM(R565:$S$759)</f>
        <v>27972</v>
      </c>
    </row>
    <row r="566" spans="1:23" x14ac:dyDescent="0.15">
      <c r="A566">
        <v>3</v>
      </c>
      <c r="B566" s="1">
        <v>41962</v>
      </c>
      <c r="C566">
        <v>202.6</v>
      </c>
      <c r="D566">
        <v>203.6</v>
      </c>
      <c r="E566">
        <v>202.4</v>
      </c>
      <c r="F566">
        <v>203.1</v>
      </c>
      <c r="G566">
        <v>173755100</v>
      </c>
      <c r="H566" s="2">
        <f t="shared" si="85"/>
        <v>35289660810</v>
      </c>
      <c r="I566">
        <f t="shared" si="86"/>
        <v>1.5999999999999943</v>
      </c>
      <c r="J566" t="str">
        <f t="shared" si="87"/>
        <v>高値超、安値超</v>
      </c>
      <c r="K566" t="str">
        <f t="shared" si="88"/>
        <v/>
      </c>
      <c r="N566" s="2">
        <f t="shared" si="83"/>
        <v>2000</v>
      </c>
      <c r="O566" s="2" t="str">
        <f t="shared" si="89"/>
        <v/>
      </c>
      <c r="P566" s="2">
        <f t="shared" si="90"/>
        <v>403000</v>
      </c>
      <c r="Q566" s="2">
        <f t="shared" si="92"/>
        <v>403000</v>
      </c>
      <c r="R566" s="2">
        <f t="shared" si="91"/>
        <v>378</v>
      </c>
      <c r="S566" s="2"/>
      <c r="T566" s="6">
        <f t="shared" si="84"/>
        <v>406200</v>
      </c>
      <c r="U566" s="4">
        <f>SUM(O566:$O$759)+T566</f>
        <v>472600</v>
      </c>
      <c r="V566" s="4">
        <f>SUM(O566:$O$756)</f>
        <v>66400.000000000029</v>
      </c>
      <c r="W566" s="4">
        <f>SUM(R566:$S$759)</f>
        <v>27594</v>
      </c>
    </row>
    <row r="567" spans="1:23" x14ac:dyDescent="0.15">
      <c r="A567">
        <v>3</v>
      </c>
      <c r="B567" s="1">
        <v>41961</v>
      </c>
      <c r="C567">
        <v>201.5</v>
      </c>
      <c r="D567">
        <v>201.9</v>
      </c>
      <c r="E567">
        <v>200.7</v>
      </c>
      <c r="F567">
        <v>201.5</v>
      </c>
      <c r="G567">
        <v>128079500</v>
      </c>
      <c r="H567" s="2">
        <f t="shared" si="85"/>
        <v>25808019250</v>
      </c>
      <c r="I567">
        <f t="shared" si="86"/>
        <v>1.0999999999999943</v>
      </c>
      <c r="J567" t="str">
        <f t="shared" si="87"/>
        <v/>
      </c>
      <c r="K567">
        <f t="shared" si="88"/>
        <v>-1.0999999999999943</v>
      </c>
      <c r="N567" s="2">
        <f t="shared" si="83"/>
        <v>2000</v>
      </c>
      <c r="O567" s="2">
        <f t="shared" si="89"/>
        <v>-2199.9999999999886</v>
      </c>
      <c r="P567" s="2" t="str">
        <f t="shared" si="90"/>
        <v/>
      </c>
      <c r="Q567" s="2" t="str">
        <f t="shared" si="92"/>
        <v/>
      </c>
      <c r="R567" s="2" t="str">
        <f t="shared" si="91"/>
        <v/>
      </c>
      <c r="S567" s="2"/>
      <c r="T567" s="6">
        <f t="shared" si="84"/>
        <v>403000</v>
      </c>
      <c r="U567" s="4">
        <f>SUM(O567:$O$759)+T567</f>
        <v>469400</v>
      </c>
      <c r="V567" s="4">
        <f>SUM(O567:$O$756)</f>
        <v>66400.000000000029</v>
      </c>
      <c r="W567" s="4">
        <f>SUM(R567:$S$759)</f>
        <v>27216</v>
      </c>
    </row>
    <row r="568" spans="1:23" x14ac:dyDescent="0.15">
      <c r="A568">
        <v>3</v>
      </c>
      <c r="B568" s="1">
        <v>41960</v>
      </c>
      <c r="C568">
        <v>204.1</v>
      </c>
      <c r="D568">
        <v>204.3</v>
      </c>
      <c r="E568">
        <v>200</v>
      </c>
      <c r="F568">
        <v>200.4</v>
      </c>
      <c r="G568">
        <v>171397500</v>
      </c>
      <c r="H568" s="2">
        <f t="shared" si="85"/>
        <v>34348059000</v>
      </c>
      <c r="I568">
        <f t="shared" si="86"/>
        <v>-4.5999999999999943</v>
      </c>
      <c r="J568" t="str">
        <f t="shared" si="87"/>
        <v>高値割、安値割</v>
      </c>
      <c r="K568" t="str">
        <f t="shared" si="88"/>
        <v/>
      </c>
      <c r="N568" s="2">
        <f t="shared" si="83"/>
        <v>2000</v>
      </c>
      <c r="O568" s="2" t="str">
        <f t="shared" si="89"/>
        <v/>
      </c>
      <c r="P568" s="2" t="str">
        <f t="shared" si="90"/>
        <v/>
      </c>
      <c r="Q568" s="2" t="str">
        <f t="shared" si="92"/>
        <v/>
      </c>
      <c r="R568" s="2" t="str">
        <f t="shared" si="91"/>
        <v/>
      </c>
      <c r="S568" s="2"/>
      <c r="T568" s="6">
        <f t="shared" si="84"/>
        <v>400800</v>
      </c>
      <c r="U568" s="4">
        <f>SUM(O568:$O$759)+T568</f>
        <v>469400</v>
      </c>
      <c r="V568" s="4">
        <f>SUM(O568:$O$756)</f>
        <v>68600.000000000015</v>
      </c>
      <c r="W568" s="4">
        <f>SUM(R568:$S$759)</f>
        <v>27216</v>
      </c>
    </row>
    <row r="569" spans="1:23" x14ac:dyDescent="0.15">
      <c r="A569">
        <v>3</v>
      </c>
      <c r="B569" s="1">
        <v>41957</v>
      </c>
      <c r="C569">
        <v>205.7</v>
      </c>
      <c r="D569">
        <v>205.8</v>
      </c>
      <c r="E569">
        <v>203.6</v>
      </c>
      <c r="F569">
        <v>205</v>
      </c>
      <c r="G569">
        <v>131959100</v>
      </c>
      <c r="H569" s="2">
        <f t="shared" si="85"/>
        <v>27051615500</v>
      </c>
      <c r="I569">
        <f t="shared" si="86"/>
        <v>0.90000000000000568</v>
      </c>
      <c r="J569" t="str">
        <f t="shared" si="87"/>
        <v>高値超、安値超</v>
      </c>
      <c r="K569" t="str">
        <f t="shared" si="88"/>
        <v/>
      </c>
      <c r="N569" s="2">
        <f t="shared" si="83"/>
        <v>2000</v>
      </c>
      <c r="O569" s="2" t="str">
        <f t="shared" si="89"/>
        <v/>
      </c>
      <c r="P569" s="2" t="str">
        <f t="shared" si="90"/>
        <v/>
      </c>
      <c r="Q569" s="2" t="str">
        <f t="shared" si="92"/>
        <v/>
      </c>
      <c r="R569" s="2" t="str">
        <f t="shared" si="91"/>
        <v/>
      </c>
      <c r="S569" s="2"/>
      <c r="T569" s="6">
        <f t="shared" si="84"/>
        <v>410000</v>
      </c>
      <c r="U569" s="4">
        <f>SUM(O569:$O$759)+T569</f>
        <v>478600</v>
      </c>
      <c r="V569" s="4">
        <f>SUM(O569:$O$756)</f>
        <v>68600.000000000015</v>
      </c>
      <c r="W569" s="4">
        <f>SUM(R569:$S$759)</f>
        <v>27216</v>
      </c>
    </row>
    <row r="570" spans="1:23" x14ac:dyDescent="0.15">
      <c r="A570">
        <v>3</v>
      </c>
      <c r="B570" s="1">
        <v>41956</v>
      </c>
      <c r="C570">
        <v>203.8</v>
      </c>
      <c r="D570">
        <v>204.4</v>
      </c>
      <c r="E570">
        <v>203</v>
      </c>
      <c r="F570">
        <v>204.1</v>
      </c>
      <c r="G570">
        <v>102276700</v>
      </c>
      <c r="H570" s="2">
        <f t="shared" si="85"/>
        <v>20874674470</v>
      </c>
      <c r="I570">
        <f t="shared" si="86"/>
        <v>0.40000000000000568</v>
      </c>
      <c r="J570" t="str">
        <f t="shared" si="87"/>
        <v/>
      </c>
      <c r="K570" t="str">
        <f t="shared" si="88"/>
        <v/>
      </c>
      <c r="N570" s="2">
        <f t="shared" si="83"/>
        <v>2000</v>
      </c>
      <c r="O570" s="2" t="str">
        <f t="shared" si="89"/>
        <v/>
      </c>
      <c r="P570" s="2" t="str">
        <f t="shared" si="90"/>
        <v/>
      </c>
      <c r="Q570" s="2">
        <f t="shared" si="92"/>
        <v>407600</v>
      </c>
      <c r="R570" s="2">
        <f t="shared" si="91"/>
        <v>378</v>
      </c>
      <c r="S570" s="2"/>
      <c r="T570" s="6">
        <f t="shared" si="84"/>
        <v>408200</v>
      </c>
      <c r="U570" s="4">
        <f>SUM(O570:$O$759)+T570</f>
        <v>476800</v>
      </c>
      <c r="V570" s="4">
        <f>SUM(O570:$O$756)</f>
        <v>68600.000000000015</v>
      </c>
      <c r="W570" s="4">
        <f>SUM(R570:$S$759)</f>
        <v>27216</v>
      </c>
    </row>
    <row r="571" spans="1:23" x14ac:dyDescent="0.15">
      <c r="A571">
        <v>3</v>
      </c>
      <c r="B571" s="1">
        <v>41955</v>
      </c>
      <c r="C571">
        <v>204.9</v>
      </c>
      <c r="D571">
        <v>205.7</v>
      </c>
      <c r="E571">
        <v>203</v>
      </c>
      <c r="F571">
        <v>203.7</v>
      </c>
      <c r="G571">
        <v>182726900</v>
      </c>
      <c r="H571" s="2">
        <f t="shared" si="85"/>
        <v>37221469530</v>
      </c>
      <c r="I571">
        <f t="shared" si="86"/>
        <v>-0.10000000000002274</v>
      </c>
      <c r="J571" t="str">
        <f t="shared" si="87"/>
        <v/>
      </c>
      <c r="K571" t="str">
        <f t="shared" si="88"/>
        <v/>
      </c>
      <c r="N571" s="2">
        <f t="shared" si="83"/>
        <v>2000</v>
      </c>
      <c r="O571" s="2" t="str">
        <f t="shared" si="89"/>
        <v/>
      </c>
      <c r="P571" s="2">
        <f t="shared" si="90"/>
        <v>407600</v>
      </c>
      <c r="Q571" s="2">
        <f t="shared" si="92"/>
        <v>407600</v>
      </c>
      <c r="R571" s="2">
        <f t="shared" si="91"/>
        <v>378</v>
      </c>
      <c r="S571" s="2"/>
      <c r="T571" s="6">
        <f t="shared" si="84"/>
        <v>407400</v>
      </c>
      <c r="U571" s="4">
        <f>SUM(O571:$O$759)+T571</f>
        <v>476000</v>
      </c>
      <c r="V571" s="4">
        <f>SUM(O571:$O$756)</f>
        <v>68600.000000000015</v>
      </c>
      <c r="W571" s="4">
        <f>SUM(R571:$S$759)</f>
        <v>26838</v>
      </c>
    </row>
    <row r="572" spans="1:23" x14ac:dyDescent="0.15">
      <c r="A572">
        <v>3</v>
      </c>
      <c r="B572" s="1">
        <v>41954</v>
      </c>
      <c r="C572">
        <v>203.9</v>
      </c>
      <c r="D572">
        <v>204.7</v>
      </c>
      <c r="E572">
        <v>203</v>
      </c>
      <c r="F572">
        <v>203.8</v>
      </c>
      <c r="G572">
        <v>111340500</v>
      </c>
      <c r="H572" s="2">
        <f t="shared" si="85"/>
        <v>22691193900</v>
      </c>
      <c r="I572">
        <f t="shared" si="86"/>
        <v>0.60000000000002274</v>
      </c>
      <c r="J572" t="str">
        <f t="shared" si="87"/>
        <v>高値超、安値超</v>
      </c>
      <c r="K572">
        <f t="shared" si="88"/>
        <v>-0.60000000000002274</v>
      </c>
      <c r="N572" s="2">
        <f t="shared" si="83"/>
        <v>2000</v>
      </c>
      <c r="O572" s="2">
        <f t="shared" si="89"/>
        <v>-1200.0000000000455</v>
      </c>
      <c r="P572" s="2" t="str">
        <f t="shared" si="90"/>
        <v/>
      </c>
      <c r="Q572" s="2" t="str">
        <f t="shared" si="92"/>
        <v/>
      </c>
      <c r="R572" s="2" t="str">
        <f t="shared" si="91"/>
        <v/>
      </c>
      <c r="S572" s="2"/>
      <c r="T572" s="6">
        <f t="shared" si="84"/>
        <v>407600</v>
      </c>
      <c r="U572" s="4">
        <f>SUM(O572:$O$759)+T572</f>
        <v>476200</v>
      </c>
      <c r="V572" s="4">
        <f>SUM(O572:$O$756)</f>
        <v>68600.000000000015</v>
      </c>
      <c r="W572" s="4">
        <f>SUM(R572:$S$759)</f>
        <v>26460</v>
      </c>
    </row>
    <row r="573" spans="1:23" x14ac:dyDescent="0.15">
      <c r="A573">
        <v>3</v>
      </c>
      <c r="B573" s="1">
        <v>41953</v>
      </c>
      <c r="C573">
        <v>201.8</v>
      </c>
      <c r="D573">
        <v>203.2</v>
      </c>
      <c r="E573">
        <v>201.3</v>
      </c>
      <c r="F573">
        <v>203.2</v>
      </c>
      <c r="G573">
        <v>85630000</v>
      </c>
      <c r="H573" s="2">
        <f t="shared" si="85"/>
        <v>17400016000</v>
      </c>
      <c r="I573">
        <f t="shared" si="86"/>
        <v>0.19999999999998863</v>
      </c>
      <c r="J573" t="str">
        <f t="shared" si="87"/>
        <v>高値割、安値割</v>
      </c>
      <c r="K573" t="str">
        <f t="shared" si="88"/>
        <v/>
      </c>
      <c r="N573" s="2">
        <f t="shared" si="83"/>
        <v>2000</v>
      </c>
      <c r="O573" s="2" t="str">
        <f t="shared" si="89"/>
        <v/>
      </c>
      <c r="P573" s="2" t="str">
        <f t="shared" si="90"/>
        <v/>
      </c>
      <c r="Q573" s="2">
        <f t="shared" si="92"/>
        <v>404600</v>
      </c>
      <c r="R573" s="2">
        <f t="shared" si="91"/>
        <v>378</v>
      </c>
      <c r="S573" s="2"/>
      <c r="T573" s="6">
        <f t="shared" si="84"/>
        <v>406400</v>
      </c>
      <c r="U573" s="4">
        <f>SUM(O573:$O$759)+T573</f>
        <v>476200.00000000006</v>
      </c>
      <c r="V573" s="4">
        <f>SUM(O573:$O$756)</f>
        <v>69800.000000000073</v>
      </c>
      <c r="W573" s="4">
        <f>SUM(R573:$S$759)</f>
        <v>26460</v>
      </c>
    </row>
    <row r="574" spans="1:23" x14ac:dyDescent="0.15">
      <c r="A574">
        <v>3</v>
      </c>
      <c r="B574" s="1">
        <v>41950</v>
      </c>
      <c r="C574">
        <v>202.5</v>
      </c>
      <c r="D574">
        <v>204.5</v>
      </c>
      <c r="E574">
        <v>202.4</v>
      </c>
      <c r="F574">
        <v>203</v>
      </c>
      <c r="G574">
        <v>118723800</v>
      </c>
      <c r="H574" s="2">
        <f t="shared" si="85"/>
        <v>24100931400</v>
      </c>
      <c r="I574">
        <f t="shared" si="86"/>
        <v>0.69999999999998863</v>
      </c>
      <c r="J574" t="str">
        <f t="shared" si="87"/>
        <v/>
      </c>
      <c r="K574" t="str">
        <f t="shared" si="88"/>
        <v/>
      </c>
      <c r="N574" s="2">
        <f t="shared" si="83"/>
        <v>2000</v>
      </c>
      <c r="O574" s="2" t="str">
        <f t="shared" si="89"/>
        <v/>
      </c>
      <c r="P574" s="2">
        <f t="shared" si="90"/>
        <v>404600</v>
      </c>
      <c r="Q574" s="2">
        <f t="shared" si="92"/>
        <v>404600</v>
      </c>
      <c r="R574" s="2">
        <f t="shared" si="91"/>
        <v>378</v>
      </c>
      <c r="S574" s="2"/>
      <c r="T574" s="6">
        <f t="shared" si="84"/>
        <v>406000</v>
      </c>
      <c r="U574" s="4">
        <f>SUM(O574:$O$759)+T574</f>
        <v>475800.00000000006</v>
      </c>
      <c r="V574" s="4">
        <f>SUM(O574:$O$756)</f>
        <v>69800.000000000073</v>
      </c>
      <c r="W574" s="4">
        <f>SUM(R574:$S$759)</f>
        <v>26082</v>
      </c>
    </row>
    <row r="575" spans="1:23" x14ac:dyDescent="0.15">
      <c r="A575">
        <v>3</v>
      </c>
      <c r="B575" s="1">
        <v>41949</v>
      </c>
      <c r="C575">
        <v>206.2</v>
      </c>
      <c r="D575">
        <v>206.4</v>
      </c>
      <c r="E575">
        <v>202.1</v>
      </c>
      <c r="F575">
        <v>202.3</v>
      </c>
      <c r="G575">
        <v>179404700</v>
      </c>
      <c r="H575" s="2">
        <f t="shared" si="85"/>
        <v>36293570810</v>
      </c>
      <c r="I575">
        <f t="shared" si="86"/>
        <v>-3.5999999999999943</v>
      </c>
      <c r="J575" t="str">
        <f t="shared" si="87"/>
        <v/>
      </c>
      <c r="K575">
        <f t="shared" si="88"/>
        <v>3.5999999999999943</v>
      </c>
      <c r="N575" s="2">
        <f t="shared" si="83"/>
        <v>2000</v>
      </c>
      <c r="O575" s="2">
        <f t="shared" si="89"/>
        <v>7199.9999999999891</v>
      </c>
      <c r="P575" s="2" t="str">
        <f t="shared" si="90"/>
        <v/>
      </c>
      <c r="Q575" s="2" t="str">
        <f t="shared" si="92"/>
        <v/>
      </c>
      <c r="R575" s="2" t="str">
        <f t="shared" si="91"/>
        <v/>
      </c>
      <c r="S575" s="2"/>
      <c r="T575" s="6">
        <f t="shared" si="84"/>
        <v>404600</v>
      </c>
      <c r="U575" s="4">
        <f>SUM(O575:$O$759)+T575</f>
        <v>474400.00000000006</v>
      </c>
      <c r="V575" s="4">
        <f>SUM(O575:$O$756)</f>
        <v>69800.000000000073</v>
      </c>
      <c r="W575" s="4">
        <f>SUM(R575:$S$759)</f>
        <v>25704</v>
      </c>
    </row>
    <row r="576" spans="1:23" x14ac:dyDescent="0.15">
      <c r="A576">
        <v>3</v>
      </c>
      <c r="B576" s="1">
        <v>41948</v>
      </c>
      <c r="C576">
        <v>203.9</v>
      </c>
      <c r="D576">
        <v>206</v>
      </c>
      <c r="E576">
        <v>203.2</v>
      </c>
      <c r="F576">
        <v>205.9</v>
      </c>
      <c r="G576">
        <v>220576600</v>
      </c>
      <c r="H576" s="2">
        <f t="shared" si="85"/>
        <v>45416721940</v>
      </c>
      <c r="I576">
        <f t="shared" si="86"/>
        <v>2.0999999999999943</v>
      </c>
      <c r="J576" t="str">
        <f t="shared" si="87"/>
        <v>高値割、安値割</v>
      </c>
      <c r="K576" t="str">
        <f t="shared" si="88"/>
        <v/>
      </c>
      <c r="N576" s="2">
        <f t="shared" si="83"/>
        <v>2000</v>
      </c>
      <c r="O576" s="2" t="str">
        <f t="shared" si="89"/>
        <v/>
      </c>
      <c r="P576" s="2" t="str">
        <f t="shared" si="90"/>
        <v/>
      </c>
      <c r="Q576" s="2" t="str">
        <f t="shared" si="92"/>
        <v/>
      </c>
      <c r="R576" s="2" t="str">
        <f t="shared" si="91"/>
        <v/>
      </c>
      <c r="S576" s="2"/>
      <c r="T576" s="6">
        <f t="shared" si="84"/>
        <v>411800</v>
      </c>
      <c r="U576" s="4">
        <f>SUM(O576:$O$759)+T576</f>
        <v>474400.00000000006</v>
      </c>
      <c r="V576" s="4">
        <f>SUM(O576:$O$756)</f>
        <v>62600.000000000073</v>
      </c>
      <c r="W576" s="4">
        <f>SUM(R576:$S$759)</f>
        <v>25704</v>
      </c>
    </row>
    <row r="577" spans="1:23" x14ac:dyDescent="0.15">
      <c r="A577">
        <v>3</v>
      </c>
      <c r="B577" s="1">
        <v>41947</v>
      </c>
      <c r="C577">
        <v>206.5</v>
      </c>
      <c r="D577">
        <v>207.9</v>
      </c>
      <c r="E577">
        <v>203.3</v>
      </c>
      <c r="F577">
        <v>203.8</v>
      </c>
      <c r="G577">
        <v>460423600</v>
      </c>
      <c r="H577" s="2">
        <f t="shared" si="85"/>
        <v>93834329680</v>
      </c>
      <c r="I577">
        <f t="shared" si="86"/>
        <v>3.8000000000000114</v>
      </c>
      <c r="J577" t="str">
        <f t="shared" si="87"/>
        <v>高値超、安値超</v>
      </c>
      <c r="K577" t="str">
        <f t="shared" si="88"/>
        <v/>
      </c>
      <c r="N577" s="2">
        <f t="shared" si="83"/>
        <v>2000</v>
      </c>
      <c r="O577" s="2" t="str">
        <f t="shared" si="89"/>
        <v/>
      </c>
      <c r="P577" s="2" t="str">
        <f t="shared" si="90"/>
        <v/>
      </c>
      <c r="Q577" s="2" t="str">
        <f t="shared" si="92"/>
        <v/>
      </c>
      <c r="R577" s="2" t="str">
        <f t="shared" si="91"/>
        <v/>
      </c>
      <c r="S577" s="2"/>
      <c r="T577" s="6">
        <f t="shared" si="84"/>
        <v>407600</v>
      </c>
      <c r="U577" s="4">
        <f>SUM(O577:$O$759)+T577</f>
        <v>470200.00000000006</v>
      </c>
      <c r="V577" s="4">
        <f>SUM(O577:$O$756)</f>
        <v>62600.000000000073</v>
      </c>
      <c r="W577" s="4">
        <f>SUM(R577:$S$759)</f>
        <v>25704</v>
      </c>
    </row>
    <row r="578" spans="1:23" x14ac:dyDescent="0.15">
      <c r="A578">
        <v>3</v>
      </c>
      <c r="B578" s="1">
        <v>41943</v>
      </c>
      <c r="C578">
        <v>196.1</v>
      </c>
      <c r="D578">
        <v>202</v>
      </c>
      <c r="E578">
        <v>194.8</v>
      </c>
      <c r="F578">
        <v>200</v>
      </c>
      <c r="G578">
        <v>320899300</v>
      </c>
      <c r="H578" s="2">
        <f t="shared" si="85"/>
        <v>64179860000</v>
      </c>
      <c r="I578">
        <f t="shared" si="86"/>
        <v>5</v>
      </c>
      <c r="J578" t="str">
        <f t="shared" si="87"/>
        <v>高値超、安値超</v>
      </c>
      <c r="K578" t="str">
        <f t="shared" si="88"/>
        <v/>
      </c>
      <c r="N578" s="2">
        <f t="shared" si="83"/>
        <v>2000</v>
      </c>
      <c r="O578" s="2" t="str">
        <f t="shared" si="89"/>
        <v/>
      </c>
      <c r="P578" s="2" t="str">
        <f t="shared" si="90"/>
        <v/>
      </c>
      <c r="Q578" s="2" t="str">
        <f t="shared" si="92"/>
        <v/>
      </c>
      <c r="R578" s="2" t="str">
        <f t="shared" si="91"/>
        <v/>
      </c>
      <c r="S578" s="2"/>
      <c r="T578" s="6">
        <f t="shared" si="84"/>
        <v>400000</v>
      </c>
      <c r="U578" s="4">
        <f>SUM(O578:$O$759)+T578</f>
        <v>462600.00000000006</v>
      </c>
      <c r="V578" s="4">
        <f>SUM(O578:$O$756)</f>
        <v>62600.000000000073</v>
      </c>
      <c r="W578" s="4">
        <f>SUM(R578:$S$759)</f>
        <v>25704</v>
      </c>
    </row>
    <row r="579" spans="1:23" x14ac:dyDescent="0.15">
      <c r="A579">
        <v>3</v>
      </c>
      <c r="B579" s="1">
        <v>41942</v>
      </c>
      <c r="C579">
        <v>192.7</v>
      </c>
      <c r="D579">
        <v>195</v>
      </c>
      <c r="E579">
        <v>192.4</v>
      </c>
      <c r="F579">
        <v>195</v>
      </c>
      <c r="G579">
        <v>180683400</v>
      </c>
      <c r="H579" s="2">
        <f t="shared" si="85"/>
        <v>35233263000</v>
      </c>
      <c r="I579">
        <f t="shared" si="86"/>
        <v>3.1999999999999886</v>
      </c>
      <c r="J579" t="str">
        <f t="shared" si="87"/>
        <v>高値超、安値超</v>
      </c>
      <c r="K579" t="str">
        <f t="shared" si="88"/>
        <v/>
      </c>
      <c r="N579" s="2">
        <f t="shared" si="83"/>
        <v>2000</v>
      </c>
      <c r="O579" s="2" t="str">
        <f t="shared" si="89"/>
        <v/>
      </c>
      <c r="P579" s="2" t="str">
        <f t="shared" si="90"/>
        <v/>
      </c>
      <c r="Q579" s="2" t="str">
        <f t="shared" si="92"/>
        <v/>
      </c>
      <c r="R579" s="2" t="str">
        <f t="shared" si="91"/>
        <v/>
      </c>
      <c r="S579" s="2"/>
      <c r="T579" s="6">
        <f t="shared" si="84"/>
        <v>390000</v>
      </c>
      <c r="U579" s="4">
        <f>SUM(O579:$O$759)+T579</f>
        <v>452600.00000000006</v>
      </c>
      <c r="V579" s="4">
        <f>SUM(O579:$O$756)</f>
        <v>62600.000000000073</v>
      </c>
      <c r="W579" s="4">
        <f>SUM(R579:$S$759)</f>
        <v>25704</v>
      </c>
    </row>
    <row r="580" spans="1:23" x14ac:dyDescent="0.15">
      <c r="A580">
        <v>3</v>
      </c>
      <c r="B580" s="1">
        <v>41941</v>
      </c>
      <c r="C580">
        <v>191</v>
      </c>
      <c r="D580">
        <v>192.4</v>
      </c>
      <c r="E580">
        <v>190.5</v>
      </c>
      <c r="F580">
        <v>191.8</v>
      </c>
      <c r="G580">
        <v>105224700</v>
      </c>
      <c r="H580" s="2">
        <f t="shared" si="85"/>
        <v>20182097460</v>
      </c>
      <c r="I580">
        <f t="shared" si="86"/>
        <v>2</v>
      </c>
      <c r="J580" t="str">
        <f t="shared" si="87"/>
        <v>高値超、安値超</v>
      </c>
      <c r="K580" t="str">
        <f t="shared" si="88"/>
        <v/>
      </c>
      <c r="N580" s="2">
        <f t="shared" si="83"/>
        <v>2000</v>
      </c>
      <c r="O580" s="2" t="str">
        <f t="shared" si="89"/>
        <v/>
      </c>
      <c r="P580" s="2" t="str">
        <f t="shared" si="90"/>
        <v/>
      </c>
      <c r="Q580" s="2" t="str">
        <f t="shared" si="92"/>
        <v/>
      </c>
      <c r="R580" s="2" t="str">
        <f t="shared" si="91"/>
        <v/>
      </c>
      <c r="S580" s="2"/>
      <c r="T580" s="6">
        <f t="shared" si="84"/>
        <v>383600</v>
      </c>
      <c r="U580" s="4">
        <f>SUM(O580:$O$759)+T580</f>
        <v>446200.00000000006</v>
      </c>
      <c r="V580" s="4">
        <f>SUM(O580:$O$756)</f>
        <v>62600.000000000073</v>
      </c>
      <c r="W580" s="4">
        <f>SUM(R580:$S$759)</f>
        <v>25704</v>
      </c>
    </row>
    <row r="581" spans="1:23" x14ac:dyDescent="0.15">
      <c r="A581">
        <v>3</v>
      </c>
      <c r="B581" s="1">
        <v>41940</v>
      </c>
      <c r="C581">
        <v>189.3</v>
      </c>
      <c r="D581">
        <v>190.8</v>
      </c>
      <c r="E581">
        <v>188.3</v>
      </c>
      <c r="F581">
        <v>189.8</v>
      </c>
      <c r="G581">
        <v>82465600</v>
      </c>
      <c r="H581" s="2">
        <f t="shared" si="85"/>
        <v>15651970880</v>
      </c>
      <c r="I581">
        <f t="shared" si="86"/>
        <v>0.10000000000002274</v>
      </c>
      <c r="J581" t="str">
        <f t="shared" si="87"/>
        <v>高値超、安値超</v>
      </c>
      <c r="K581" t="str">
        <f t="shared" si="88"/>
        <v/>
      </c>
      <c r="N581" s="2">
        <f t="shared" si="83"/>
        <v>2000</v>
      </c>
      <c r="O581" s="2" t="str">
        <f t="shared" si="89"/>
        <v/>
      </c>
      <c r="P581" s="2" t="str">
        <f t="shared" si="90"/>
        <v/>
      </c>
      <c r="Q581" s="2" t="str">
        <f t="shared" si="92"/>
        <v/>
      </c>
      <c r="R581" s="2" t="str">
        <f t="shared" si="91"/>
        <v/>
      </c>
      <c r="S581" s="2"/>
      <c r="T581" s="6">
        <f t="shared" si="84"/>
        <v>379600</v>
      </c>
      <c r="U581" s="4">
        <f>SUM(O581:$O$759)+T581</f>
        <v>442200.00000000006</v>
      </c>
      <c r="V581" s="4">
        <f>SUM(O581:$O$756)</f>
        <v>62600.000000000073</v>
      </c>
      <c r="W581" s="4">
        <f>SUM(R581:$S$759)</f>
        <v>25704</v>
      </c>
    </row>
    <row r="582" spans="1:23" x14ac:dyDescent="0.15">
      <c r="A582">
        <v>3</v>
      </c>
      <c r="B582" s="1">
        <v>41939</v>
      </c>
      <c r="C582">
        <v>188.9</v>
      </c>
      <c r="D582">
        <v>189.8</v>
      </c>
      <c r="E582">
        <v>188.2</v>
      </c>
      <c r="F582">
        <v>189.7</v>
      </c>
      <c r="G582">
        <v>80967700</v>
      </c>
      <c r="H582" s="2">
        <f t="shared" si="85"/>
        <v>15359572690</v>
      </c>
      <c r="I582">
        <f t="shared" si="86"/>
        <v>1.5999999999999943</v>
      </c>
      <c r="J582" t="str">
        <f t="shared" si="87"/>
        <v>高値超、安値超</v>
      </c>
      <c r="K582" t="str">
        <f t="shared" si="88"/>
        <v/>
      </c>
      <c r="N582" s="2">
        <f t="shared" si="83"/>
        <v>2000</v>
      </c>
      <c r="O582" s="2" t="str">
        <f t="shared" si="89"/>
        <v/>
      </c>
      <c r="P582" s="2" t="str">
        <f t="shared" si="90"/>
        <v/>
      </c>
      <c r="Q582" s="2" t="str">
        <f t="shared" si="92"/>
        <v/>
      </c>
      <c r="R582" s="2" t="str">
        <f t="shared" si="91"/>
        <v/>
      </c>
      <c r="S582" s="2"/>
      <c r="T582" s="6">
        <f t="shared" si="84"/>
        <v>379400</v>
      </c>
      <c r="U582" s="4">
        <f>SUM(O582:$O$759)+T582</f>
        <v>442000.00000000006</v>
      </c>
      <c r="V582" s="4">
        <f>SUM(O582:$O$756)</f>
        <v>62600.000000000073</v>
      </c>
      <c r="W582" s="4">
        <f>SUM(R582:$S$759)</f>
        <v>25704</v>
      </c>
    </row>
    <row r="583" spans="1:23" x14ac:dyDescent="0.15">
      <c r="A583">
        <v>3</v>
      </c>
      <c r="B583" s="1">
        <v>41936</v>
      </c>
      <c r="C583">
        <v>189</v>
      </c>
      <c r="D583">
        <v>189.6</v>
      </c>
      <c r="E583">
        <v>187.3</v>
      </c>
      <c r="F583">
        <v>188.1</v>
      </c>
      <c r="G583">
        <v>96138200</v>
      </c>
      <c r="H583" s="2">
        <f t="shared" si="85"/>
        <v>18083595420</v>
      </c>
      <c r="I583">
        <f t="shared" si="86"/>
        <v>1.0999999999999943</v>
      </c>
      <c r="J583" t="str">
        <f t="shared" si="87"/>
        <v>高値超、安値超</v>
      </c>
      <c r="K583" t="str">
        <f t="shared" si="88"/>
        <v/>
      </c>
      <c r="N583" s="2">
        <f t="shared" si="83"/>
        <v>2000</v>
      </c>
      <c r="O583" s="2" t="str">
        <f t="shared" si="89"/>
        <v/>
      </c>
      <c r="P583" s="2" t="str">
        <f t="shared" si="90"/>
        <v/>
      </c>
      <c r="Q583" s="2" t="str">
        <f t="shared" si="92"/>
        <v/>
      </c>
      <c r="R583" s="2" t="str">
        <f t="shared" si="91"/>
        <v/>
      </c>
      <c r="S583" s="2"/>
      <c r="T583" s="6">
        <f t="shared" si="84"/>
        <v>376200</v>
      </c>
      <c r="U583" s="4">
        <f>SUM(O583:$O$759)+T583</f>
        <v>438800.00000000006</v>
      </c>
      <c r="V583" s="4">
        <f>SUM(O583:$O$756)</f>
        <v>62600.000000000073</v>
      </c>
      <c r="W583" s="4">
        <f>SUM(R583:$S$759)</f>
        <v>25704</v>
      </c>
    </row>
    <row r="584" spans="1:23" x14ac:dyDescent="0.15">
      <c r="A584">
        <v>3</v>
      </c>
      <c r="B584" s="1">
        <v>41935</v>
      </c>
      <c r="C584">
        <v>186</v>
      </c>
      <c r="D584">
        <v>188.8</v>
      </c>
      <c r="E584">
        <v>184.4</v>
      </c>
      <c r="F584">
        <v>187</v>
      </c>
      <c r="G584">
        <v>99167000</v>
      </c>
      <c r="H584" s="2">
        <f t="shared" si="85"/>
        <v>18544229000</v>
      </c>
      <c r="I584">
        <f t="shared" si="86"/>
        <v>0.69999999999998863</v>
      </c>
      <c r="J584" t="str">
        <f t="shared" si="87"/>
        <v/>
      </c>
      <c r="K584" t="str">
        <f t="shared" si="88"/>
        <v/>
      </c>
      <c r="N584" s="2">
        <f t="shared" si="83"/>
        <v>2000</v>
      </c>
      <c r="O584" s="2" t="str">
        <f t="shared" si="89"/>
        <v/>
      </c>
      <c r="P584" s="2" t="str">
        <f t="shared" si="90"/>
        <v/>
      </c>
      <c r="Q584" s="2" t="str">
        <f t="shared" si="92"/>
        <v/>
      </c>
      <c r="R584" s="2" t="str">
        <f t="shared" si="91"/>
        <v/>
      </c>
      <c r="S584" s="2"/>
      <c r="T584" s="6">
        <f t="shared" si="84"/>
        <v>374000</v>
      </c>
      <c r="U584" s="4">
        <f>SUM(O584:$O$759)+T584</f>
        <v>436600.00000000006</v>
      </c>
      <c r="V584" s="4">
        <f>SUM(O584:$O$756)</f>
        <v>62600.000000000073</v>
      </c>
      <c r="W584" s="4">
        <f>SUM(R584:$S$759)</f>
        <v>25704</v>
      </c>
    </row>
    <row r="585" spans="1:23" x14ac:dyDescent="0.15">
      <c r="A585">
        <v>3</v>
      </c>
      <c r="B585" s="1">
        <v>41934</v>
      </c>
      <c r="C585">
        <v>185.4</v>
      </c>
      <c r="D585">
        <v>187</v>
      </c>
      <c r="E585">
        <v>184.9</v>
      </c>
      <c r="F585">
        <v>186.3</v>
      </c>
      <c r="G585">
        <v>107123700</v>
      </c>
      <c r="H585" s="2">
        <f t="shared" si="85"/>
        <v>19957145310</v>
      </c>
      <c r="I585">
        <f t="shared" si="86"/>
        <v>3.4000000000000057</v>
      </c>
      <c r="J585" t="str">
        <f t="shared" si="87"/>
        <v/>
      </c>
      <c r="K585" t="str">
        <f t="shared" si="88"/>
        <v/>
      </c>
      <c r="N585" s="2">
        <f t="shared" si="83"/>
        <v>2000</v>
      </c>
      <c r="O585" s="2" t="str">
        <f t="shared" si="89"/>
        <v/>
      </c>
      <c r="P585" s="2" t="str">
        <f t="shared" si="90"/>
        <v/>
      </c>
      <c r="Q585" s="2">
        <f t="shared" si="92"/>
        <v>369400</v>
      </c>
      <c r="R585" s="2">
        <f t="shared" si="91"/>
        <v>378</v>
      </c>
      <c r="S585" s="2"/>
      <c r="T585" s="6">
        <f t="shared" si="84"/>
        <v>372600</v>
      </c>
      <c r="U585" s="4">
        <f>SUM(O585:$O$759)+T585</f>
        <v>435200.00000000006</v>
      </c>
      <c r="V585" s="4">
        <f>SUM(O585:$O$756)</f>
        <v>62600.000000000073</v>
      </c>
      <c r="W585" s="4">
        <f>SUM(R585:$S$759)</f>
        <v>25704</v>
      </c>
    </row>
    <row r="586" spans="1:23" x14ac:dyDescent="0.15">
      <c r="A586">
        <v>3</v>
      </c>
      <c r="B586" s="1">
        <v>41933</v>
      </c>
      <c r="C586">
        <v>186.9</v>
      </c>
      <c r="D586">
        <v>187.6</v>
      </c>
      <c r="E586">
        <v>182.1</v>
      </c>
      <c r="F586">
        <v>182.9</v>
      </c>
      <c r="G586">
        <v>149428900</v>
      </c>
      <c r="H586" s="2">
        <f t="shared" si="85"/>
        <v>27330545810</v>
      </c>
      <c r="I586">
        <f t="shared" si="86"/>
        <v>-1.7999999999999829</v>
      </c>
      <c r="J586" t="str">
        <f t="shared" si="87"/>
        <v>高値超、安値超</v>
      </c>
      <c r="K586" t="str">
        <f t="shared" si="88"/>
        <v/>
      </c>
      <c r="N586" s="2">
        <f t="shared" si="83"/>
        <v>2000</v>
      </c>
      <c r="O586" s="2" t="str">
        <f t="shared" si="89"/>
        <v/>
      </c>
      <c r="P586" s="2">
        <f t="shared" si="90"/>
        <v>369400</v>
      </c>
      <c r="Q586" s="2" t="str">
        <f t="shared" si="92"/>
        <v/>
      </c>
      <c r="R586" s="2" t="str">
        <f t="shared" si="91"/>
        <v/>
      </c>
      <c r="S586" s="2"/>
      <c r="T586" s="6">
        <f t="shared" si="84"/>
        <v>365800</v>
      </c>
      <c r="U586" s="4">
        <f>SUM(O586:$O$759)+T586</f>
        <v>428400.00000000006</v>
      </c>
      <c r="V586" s="4">
        <f>SUM(O586:$O$756)</f>
        <v>62600.000000000073</v>
      </c>
      <c r="W586" s="4">
        <f>SUM(R586:$S$759)</f>
        <v>25326</v>
      </c>
    </row>
    <row r="587" spans="1:23" x14ac:dyDescent="0.15">
      <c r="A587">
        <v>3</v>
      </c>
      <c r="B587" s="1">
        <v>41932</v>
      </c>
      <c r="C587">
        <v>182</v>
      </c>
      <c r="D587">
        <v>186.4</v>
      </c>
      <c r="E587">
        <v>181.8</v>
      </c>
      <c r="F587">
        <v>184.7</v>
      </c>
      <c r="G587">
        <v>202615600</v>
      </c>
      <c r="H587" s="2">
        <f t="shared" si="85"/>
        <v>37423101320</v>
      </c>
      <c r="I587">
        <f t="shared" si="86"/>
        <v>6.3999999999999773</v>
      </c>
      <c r="J587" t="str">
        <f t="shared" si="87"/>
        <v>高値超、安値超</v>
      </c>
      <c r="K587">
        <f t="shared" si="88"/>
        <v>-6.3999999999999773</v>
      </c>
      <c r="N587" s="2">
        <f t="shared" si="83"/>
        <v>2000</v>
      </c>
      <c r="O587" s="2">
        <f t="shared" si="89"/>
        <v>-12799.999999999955</v>
      </c>
      <c r="P587" s="2">
        <f t="shared" si="90"/>
        <v>356600</v>
      </c>
      <c r="Q587" s="2" t="str">
        <f t="shared" si="92"/>
        <v/>
      </c>
      <c r="R587" s="2" t="str">
        <f t="shared" si="91"/>
        <v/>
      </c>
      <c r="S587" s="2"/>
      <c r="T587" s="6">
        <f t="shared" si="84"/>
        <v>369400</v>
      </c>
      <c r="U587" s="4">
        <f>SUM(O587:$O$759)+T587</f>
        <v>432000.00000000006</v>
      </c>
      <c r="V587" s="4">
        <f>SUM(O587:$O$756)</f>
        <v>62600.000000000073</v>
      </c>
      <c r="W587" s="4">
        <f>SUM(R587:$S$759)</f>
        <v>25326</v>
      </c>
    </row>
    <row r="588" spans="1:23" x14ac:dyDescent="0.15">
      <c r="A588">
        <v>3</v>
      </c>
      <c r="B588" s="1">
        <v>41929</v>
      </c>
      <c r="C588">
        <v>180</v>
      </c>
      <c r="D588">
        <v>180.5</v>
      </c>
      <c r="E588">
        <v>178.1</v>
      </c>
      <c r="F588">
        <v>178.3</v>
      </c>
      <c r="G588">
        <v>187796600</v>
      </c>
      <c r="H588" s="2">
        <f t="shared" si="85"/>
        <v>33484133780.000004</v>
      </c>
      <c r="I588">
        <f t="shared" si="86"/>
        <v>-1.7999999999999829</v>
      </c>
      <c r="J588" t="str">
        <f t="shared" si="87"/>
        <v>高値割、安値割</v>
      </c>
      <c r="K588">
        <f t="shared" si="88"/>
        <v>1.7999999999999829</v>
      </c>
      <c r="N588" s="2">
        <f t="shared" si="83"/>
        <v>2000</v>
      </c>
      <c r="O588" s="2">
        <f t="shared" si="89"/>
        <v>3599.9999999999659</v>
      </c>
      <c r="P588" s="2">
        <f t="shared" si="90"/>
        <v>360200</v>
      </c>
      <c r="Q588" s="2" t="str">
        <f t="shared" si="92"/>
        <v/>
      </c>
      <c r="R588" s="2" t="str">
        <f t="shared" si="91"/>
        <v/>
      </c>
      <c r="S588" s="2"/>
      <c r="T588" s="6">
        <f t="shared" si="84"/>
        <v>356600</v>
      </c>
      <c r="U588" s="4">
        <f>SUM(O588:$O$759)+T588</f>
        <v>432000</v>
      </c>
      <c r="V588" s="4">
        <f>SUM(O588:$O$756)</f>
        <v>75400.000000000029</v>
      </c>
      <c r="W588" s="4">
        <f>SUM(R588:$S$759)</f>
        <v>25326</v>
      </c>
    </row>
    <row r="589" spans="1:23" x14ac:dyDescent="0.15">
      <c r="A589">
        <v>3</v>
      </c>
      <c r="B589" s="1">
        <v>41928</v>
      </c>
      <c r="C589">
        <v>183</v>
      </c>
      <c r="D589">
        <v>183.1</v>
      </c>
      <c r="E589">
        <v>178.7</v>
      </c>
      <c r="F589">
        <v>180.1</v>
      </c>
      <c r="G589">
        <v>284297500</v>
      </c>
      <c r="H589" s="2">
        <f t="shared" si="85"/>
        <v>51201979750</v>
      </c>
      <c r="I589">
        <f t="shared" si="86"/>
        <v>-5.9000000000000057</v>
      </c>
      <c r="J589" t="str">
        <f t="shared" si="87"/>
        <v>高値割、安値割</v>
      </c>
      <c r="K589">
        <f t="shared" si="88"/>
        <v>5.9000000000000057</v>
      </c>
      <c r="N589" s="2">
        <f t="shared" si="83"/>
        <v>2000</v>
      </c>
      <c r="O589" s="2">
        <f t="shared" si="89"/>
        <v>11800.000000000011</v>
      </c>
      <c r="P589" s="2">
        <f t="shared" si="90"/>
        <v>372000</v>
      </c>
      <c r="Q589" s="2" t="str">
        <f t="shared" si="92"/>
        <v/>
      </c>
      <c r="R589" s="2" t="str">
        <f t="shared" si="91"/>
        <v/>
      </c>
      <c r="S589" s="2"/>
      <c r="T589" s="6">
        <f t="shared" si="84"/>
        <v>360200</v>
      </c>
      <c r="U589" s="4">
        <f>SUM(O589:$O$759)+T589</f>
        <v>432000.00000000006</v>
      </c>
      <c r="V589" s="4">
        <f>SUM(O589:$O$756)</f>
        <v>71800.000000000073</v>
      </c>
      <c r="W589" s="4">
        <f>SUM(R589:$S$759)</f>
        <v>25326</v>
      </c>
    </row>
    <row r="590" spans="1:23" x14ac:dyDescent="0.15">
      <c r="A590">
        <v>3</v>
      </c>
      <c r="B590" s="1">
        <v>41927</v>
      </c>
      <c r="C590">
        <v>187.2</v>
      </c>
      <c r="D590">
        <v>187.3</v>
      </c>
      <c r="E590">
        <v>185.3</v>
      </c>
      <c r="F590">
        <v>186</v>
      </c>
      <c r="G590">
        <v>138554900</v>
      </c>
      <c r="H590" s="2">
        <f t="shared" si="85"/>
        <v>25771211400</v>
      </c>
      <c r="I590">
        <f t="shared" si="86"/>
        <v>-1</v>
      </c>
      <c r="J590" t="str">
        <f t="shared" si="87"/>
        <v>高値割、安値割</v>
      </c>
      <c r="K590">
        <f t="shared" si="88"/>
        <v>1</v>
      </c>
      <c r="N590" s="2">
        <f t="shared" si="83"/>
        <v>2000</v>
      </c>
      <c r="O590" s="2">
        <f t="shared" si="89"/>
        <v>2000</v>
      </c>
      <c r="P590" s="2">
        <f t="shared" si="90"/>
        <v>374000</v>
      </c>
      <c r="Q590" s="2">
        <f t="shared" si="92"/>
        <v>374000</v>
      </c>
      <c r="R590" s="2">
        <f t="shared" si="91"/>
        <v>378</v>
      </c>
      <c r="S590" s="2"/>
      <c r="T590" s="6">
        <f t="shared" si="84"/>
        <v>372000</v>
      </c>
      <c r="U590" s="4">
        <f>SUM(O590:$O$759)+T590</f>
        <v>432000.00000000006</v>
      </c>
      <c r="V590" s="4">
        <f>SUM(O590:$O$756)</f>
        <v>60000.000000000058</v>
      </c>
      <c r="W590" s="4">
        <f>SUM(R590:$S$759)</f>
        <v>25326</v>
      </c>
    </row>
    <row r="591" spans="1:23" x14ac:dyDescent="0.15">
      <c r="A591">
        <v>3</v>
      </c>
      <c r="B591" s="1">
        <v>41926</v>
      </c>
      <c r="C591">
        <v>186.5</v>
      </c>
      <c r="D591">
        <v>187.9</v>
      </c>
      <c r="E591">
        <v>185.6</v>
      </c>
      <c r="F591">
        <v>187</v>
      </c>
      <c r="G591">
        <v>158197800</v>
      </c>
      <c r="H591" s="2">
        <f t="shared" si="85"/>
        <v>29582988600</v>
      </c>
      <c r="I591">
        <f t="shared" si="86"/>
        <v>-2.3000000000000114</v>
      </c>
      <c r="J591" t="str">
        <f t="shared" si="87"/>
        <v>高値割、安値割</v>
      </c>
      <c r="K591">
        <f t="shared" si="88"/>
        <v>2.3000000000000114</v>
      </c>
      <c r="N591" s="2">
        <f t="shared" si="83"/>
        <v>2000</v>
      </c>
      <c r="O591" s="2">
        <f t="shared" si="89"/>
        <v>4600.0000000000227</v>
      </c>
      <c r="P591" s="2" t="str">
        <f t="shared" si="90"/>
        <v/>
      </c>
      <c r="Q591" s="2">
        <f t="shared" si="92"/>
        <v>386000</v>
      </c>
      <c r="R591" s="2">
        <f t="shared" si="91"/>
        <v>378</v>
      </c>
      <c r="S591" s="2"/>
      <c r="T591" s="6">
        <f t="shared" si="84"/>
        <v>374000</v>
      </c>
      <c r="U591" s="4">
        <f>SUM(O591:$O$759)+T591</f>
        <v>432000.00000000006</v>
      </c>
      <c r="V591" s="4">
        <f>SUM(O591:$O$756)</f>
        <v>58000.000000000058</v>
      </c>
      <c r="W591" s="4">
        <f>SUM(R591:$S$759)</f>
        <v>24948</v>
      </c>
    </row>
    <row r="592" spans="1:23" x14ac:dyDescent="0.15">
      <c r="A592">
        <v>3</v>
      </c>
      <c r="B592" s="1">
        <v>41922</v>
      </c>
      <c r="C592">
        <v>190.8</v>
      </c>
      <c r="D592">
        <v>190.9</v>
      </c>
      <c r="E592">
        <v>188.8</v>
      </c>
      <c r="F592">
        <v>189.3</v>
      </c>
      <c r="G592">
        <v>195771000</v>
      </c>
      <c r="H592" s="2">
        <f t="shared" si="85"/>
        <v>37059450300</v>
      </c>
      <c r="I592">
        <f t="shared" si="86"/>
        <v>-3.6999999999999886</v>
      </c>
      <c r="J592" t="str">
        <f t="shared" si="87"/>
        <v>高値割、安値割</v>
      </c>
      <c r="K592" t="str">
        <f t="shared" si="88"/>
        <v/>
      </c>
      <c r="N592" s="2">
        <f t="shared" si="83"/>
        <v>2000</v>
      </c>
      <c r="O592" s="2" t="str">
        <f t="shared" si="89"/>
        <v/>
      </c>
      <c r="P592" s="2">
        <f t="shared" si="90"/>
        <v>386000</v>
      </c>
      <c r="Q592" s="2">
        <f t="shared" si="92"/>
        <v>386000</v>
      </c>
      <c r="R592" s="2">
        <f t="shared" si="91"/>
        <v>378</v>
      </c>
      <c r="S592" s="2"/>
      <c r="T592" s="6">
        <f t="shared" si="84"/>
        <v>378600</v>
      </c>
      <c r="U592" s="4">
        <f>SUM(O592:$O$759)+T592</f>
        <v>432000</v>
      </c>
      <c r="V592" s="4">
        <f>SUM(O592:$O$756)</f>
        <v>53400.000000000029</v>
      </c>
      <c r="W592" s="4">
        <f>SUM(R592:$S$759)</f>
        <v>24570</v>
      </c>
    </row>
    <row r="593" spans="1:23" x14ac:dyDescent="0.15">
      <c r="A593">
        <v>3</v>
      </c>
      <c r="B593" s="1">
        <v>41921</v>
      </c>
      <c r="C593">
        <v>194.1</v>
      </c>
      <c r="D593">
        <v>194.5</v>
      </c>
      <c r="E593">
        <v>193</v>
      </c>
      <c r="F593">
        <v>193</v>
      </c>
      <c r="G593">
        <v>116112100</v>
      </c>
      <c r="H593" s="2">
        <f t="shared" si="85"/>
        <v>22409635300</v>
      </c>
      <c r="I593">
        <f t="shared" si="86"/>
        <v>-0.80000000000001137</v>
      </c>
      <c r="J593" t="str">
        <f t="shared" si="87"/>
        <v/>
      </c>
      <c r="K593">
        <f t="shared" si="88"/>
        <v>0.80000000000001137</v>
      </c>
      <c r="N593" s="2">
        <f t="shared" si="83"/>
        <v>2000</v>
      </c>
      <c r="O593" s="2">
        <f t="shared" si="89"/>
        <v>1600.0000000000227</v>
      </c>
      <c r="P593" s="2" t="str">
        <f t="shared" si="90"/>
        <v/>
      </c>
      <c r="Q593" s="2" t="str">
        <f t="shared" si="92"/>
        <v/>
      </c>
      <c r="R593" s="2" t="str">
        <f t="shared" si="91"/>
        <v/>
      </c>
      <c r="S593" s="2"/>
      <c r="T593" s="6">
        <f t="shared" si="84"/>
        <v>386000</v>
      </c>
      <c r="U593" s="4">
        <f>SUM(O593:$O$759)+T593</f>
        <v>439400</v>
      </c>
      <c r="V593" s="4">
        <f>SUM(O593:$O$756)</f>
        <v>53400.000000000029</v>
      </c>
      <c r="W593" s="4">
        <f>SUM(R593:$S$759)</f>
        <v>24192</v>
      </c>
    </row>
    <row r="594" spans="1:23" x14ac:dyDescent="0.15">
      <c r="A594">
        <v>3</v>
      </c>
      <c r="B594" s="1">
        <v>41920</v>
      </c>
      <c r="C594">
        <v>194.1</v>
      </c>
      <c r="D594">
        <v>194.3</v>
      </c>
      <c r="E594">
        <v>193.1</v>
      </c>
      <c r="F594">
        <v>193.8</v>
      </c>
      <c r="G594">
        <v>132555000</v>
      </c>
      <c r="H594" s="2">
        <f t="shared" si="85"/>
        <v>25689159000</v>
      </c>
      <c r="I594">
        <f t="shared" si="86"/>
        <v>-1.8999999999999773</v>
      </c>
      <c r="J594" t="str">
        <f t="shared" si="87"/>
        <v>高値割、安値割</v>
      </c>
      <c r="K594" t="str">
        <f t="shared" si="88"/>
        <v/>
      </c>
      <c r="N594" s="2">
        <f t="shared" si="83"/>
        <v>2000</v>
      </c>
      <c r="O594" s="2" t="str">
        <f t="shared" si="89"/>
        <v/>
      </c>
      <c r="P594" s="2" t="str">
        <f t="shared" si="90"/>
        <v/>
      </c>
      <c r="Q594" s="2" t="str">
        <f t="shared" si="92"/>
        <v/>
      </c>
      <c r="R594" s="2" t="str">
        <f t="shared" si="91"/>
        <v/>
      </c>
      <c r="S594" s="2"/>
      <c r="T594" s="6">
        <f t="shared" si="84"/>
        <v>387600</v>
      </c>
      <c r="U594" s="4">
        <f>SUM(O594:$O$759)+T594</f>
        <v>439400</v>
      </c>
      <c r="V594" s="4">
        <f>SUM(O594:$O$756)</f>
        <v>51800.000000000015</v>
      </c>
      <c r="W594" s="4">
        <f>SUM(R594:$S$759)</f>
        <v>24192</v>
      </c>
    </row>
    <row r="595" spans="1:23" x14ac:dyDescent="0.15">
      <c r="A595">
        <v>3</v>
      </c>
      <c r="B595" s="1">
        <v>41919</v>
      </c>
      <c r="C595">
        <v>196</v>
      </c>
      <c r="D595">
        <v>197.2</v>
      </c>
      <c r="E595">
        <v>195.2</v>
      </c>
      <c r="F595">
        <v>195.7</v>
      </c>
      <c r="G595">
        <v>111236800</v>
      </c>
      <c r="H595" s="2">
        <f t="shared" si="85"/>
        <v>21769041760</v>
      </c>
      <c r="I595">
        <f t="shared" si="86"/>
        <v>-0.10000000000002274</v>
      </c>
      <c r="J595" t="str">
        <f t="shared" si="87"/>
        <v/>
      </c>
      <c r="K595" t="str">
        <f t="shared" si="88"/>
        <v/>
      </c>
      <c r="N595" s="2">
        <f t="shared" si="83"/>
        <v>2000</v>
      </c>
      <c r="O595" s="2" t="str">
        <f t="shared" si="89"/>
        <v/>
      </c>
      <c r="P595" s="2" t="str">
        <f t="shared" si="90"/>
        <v/>
      </c>
      <c r="Q595" s="2">
        <f t="shared" si="92"/>
        <v>388200</v>
      </c>
      <c r="R595" s="2">
        <f t="shared" si="91"/>
        <v>378</v>
      </c>
      <c r="S595" s="2"/>
      <c r="T595" s="6">
        <f t="shared" si="84"/>
        <v>391400</v>
      </c>
      <c r="U595" s="4">
        <f>SUM(O595:$O$759)+T595</f>
        <v>443200</v>
      </c>
      <c r="V595" s="4">
        <f>SUM(O595:$O$756)</f>
        <v>51800.000000000015</v>
      </c>
      <c r="W595" s="4">
        <f>SUM(R595:$S$759)</f>
        <v>24192</v>
      </c>
    </row>
    <row r="596" spans="1:23" x14ac:dyDescent="0.15">
      <c r="A596">
        <v>3</v>
      </c>
      <c r="B596" s="1">
        <v>41918</v>
      </c>
      <c r="C596">
        <v>195.5</v>
      </c>
      <c r="D596">
        <v>197</v>
      </c>
      <c r="E596">
        <v>195.2</v>
      </c>
      <c r="F596">
        <v>195.8</v>
      </c>
      <c r="G596">
        <v>120908900</v>
      </c>
      <c r="H596" s="2">
        <f t="shared" si="85"/>
        <v>23673962620</v>
      </c>
      <c r="I596">
        <f t="shared" si="86"/>
        <v>1.7000000000000171</v>
      </c>
      <c r="J596" t="str">
        <f t="shared" si="87"/>
        <v>高値超、安値超</v>
      </c>
      <c r="K596" t="str">
        <f t="shared" si="88"/>
        <v/>
      </c>
      <c r="N596" s="2">
        <f t="shared" si="83"/>
        <v>2000</v>
      </c>
      <c r="O596" s="2" t="str">
        <f t="shared" si="89"/>
        <v/>
      </c>
      <c r="P596" s="2">
        <f t="shared" si="90"/>
        <v>388200</v>
      </c>
      <c r="Q596" s="2">
        <f t="shared" si="92"/>
        <v>388200</v>
      </c>
      <c r="R596" s="2">
        <f t="shared" si="91"/>
        <v>378</v>
      </c>
      <c r="S596" s="2"/>
      <c r="T596" s="6">
        <f t="shared" si="84"/>
        <v>391600</v>
      </c>
      <c r="U596" s="4">
        <f>SUM(O596:$O$759)+T596</f>
        <v>443400</v>
      </c>
      <c r="V596" s="4">
        <f>SUM(O596:$O$756)</f>
        <v>51800.000000000015</v>
      </c>
      <c r="W596" s="4">
        <f>SUM(R596:$S$759)</f>
        <v>23814</v>
      </c>
    </row>
    <row r="597" spans="1:23" x14ac:dyDescent="0.15">
      <c r="A597">
        <v>3</v>
      </c>
      <c r="B597" s="1">
        <v>41915</v>
      </c>
      <c r="C597">
        <v>193.5</v>
      </c>
      <c r="D597">
        <v>194.4</v>
      </c>
      <c r="E597">
        <v>193.3</v>
      </c>
      <c r="F597">
        <v>194.1</v>
      </c>
      <c r="G597">
        <v>124103200</v>
      </c>
      <c r="H597" s="2">
        <f t="shared" si="85"/>
        <v>24088431120</v>
      </c>
      <c r="I597">
        <f t="shared" si="86"/>
        <v>0.59999999999999432</v>
      </c>
      <c r="J597" t="str">
        <f t="shared" si="87"/>
        <v/>
      </c>
      <c r="K597">
        <f t="shared" si="88"/>
        <v>-0.59999999999999432</v>
      </c>
      <c r="N597" s="2">
        <f t="shared" si="83"/>
        <v>2000</v>
      </c>
      <c r="O597" s="2">
        <f t="shared" si="89"/>
        <v>-1199.9999999999886</v>
      </c>
      <c r="P597" s="2" t="str">
        <f t="shared" si="90"/>
        <v/>
      </c>
      <c r="Q597" s="2">
        <f t="shared" si="92"/>
        <v>392200</v>
      </c>
      <c r="R597" s="2">
        <f t="shared" si="91"/>
        <v>378</v>
      </c>
      <c r="S597" s="2"/>
      <c r="T597" s="6">
        <f t="shared" si="84"/>
        <v>388200</v>
      </c>
      <c r="U597" s="4">
        <f>SUM(O597:$O$759)+T597</f>
        <v>440000</v>
      </c>
      <c r="V597" s="4">
        <f>SUM(O597:$O$756)</f>
        <v>51800.000000000015</v>
      </c>
      <c r="W597" s="4">
        <f>SUM(R597:$S$759)</f>
        <v>23436</v>
      </c>
    </row>
    <row r="598" spans="1:23" x14ac:dyDescent="0.15">
      <c r="A598">
        <v>3</v>
      </c>
      <c r="B598" s="1">
        <v>41914</v>
      </c>
      <c r="C598">
        <v>195</v>
      </c>
      <c r="D598">
        <v>195.5</v>
      </c>
      <c r="E598">
        <v>193</v>
      </c>
      <c r="F598">
        <v>193.5</v>
      </c>
      <c r="G598">
        <v>177665800</v>
      </c>
      <c r="H598" s="2">
        <f t="shared" si="85"/>
        <v>34378332300</v>
      </c>
      <c r="I598">
        <f t="shared" si="86"/>
        <v>-2.5999999999999943</v>
      </c>
      <c r="J598" t="str">
        <f t="shared" si="87"/>
        <v>高値割、安値割</v>
      </c>
      <c r="K598" t="str">
        <f t="shared" si="88"/>
        <v/>
      </c>
      <c r="N598" s="2">
        <f t="shared" si="83"/>
        <v>2000</v>
      </c>
      <c r="O598" s="2" t="str">
        <f t="shared" si="89"/>
        <v/>
      </c>
      <c r="P598" s="2">
        <f t="shared" si="90"/>
        <v>392200</v>
      </c>
      <c r="Q598" s="2">
        <f t="shared" si="92"/>
        <v>392200</v>
      </c>
      <c r="R598" s="2">
        <f t="shared" si="91"/>
        <v>378</v>
      </c>
      <c r="S598" s="2"/>
      <c r="T598" s="6">
        <f t="shared" si="84"/>
        <v>387000</v>
      </c>
      <c r="U598" s="4">
        <f>SUM(O598:$O$759)+T598</f>
        <v>440000</v>
      </c>
      <c r="V598" s="4">
        <f>SUM(O598:$O$756)</f>
        <v>53000</v>
      </c>
      <c r="W598" s="4">
        <f>SUM(R598:$S$759)</f>
        <v>23058</v>
      </c>
    </row>
    <row r="599" spans="1:23" x14ac:dyDescent="0.15">
      <c r="A599">
        <v>3</v>
      </c>
      <c r="B599" s="1">
        <v>41913</v>
      </c>
      <c r="C599">
        <v>196.3</v>
      </c>
      <c r="D599">
        <v>197.9</v>
      </c>
      <c r="E599">
        <v>195.9</v>
      </c>
      <c r="F599">
        <v>196.1</v>
      </c>
      <c r="G599">
        <v>120127500</v>
      </c>
      <c r="H599" s="2">
        <f t="shared" si="85"/>
        <v>23557002750</v>
      </c>
      <c r="I599">
        <f t="shared" si="86"/>
        <v>0.19999999999998863</v>
      </c>
      <c r="J599" t="str">
        <f t="shared" si="87"/>
        <v/>
      </c>
      <c r="K599">
        <f t="shared" si="88"/>
        <v>-0.19999999999998863</v>
      </c>
      <c r="N599" s="2">
        <f t="shared" si="83"/>
        <v>2000</v>
      </c>
      <c r="O599" s="2">
        <f t="shared" si="89"/>
        <v>-399.99999999997726</v>
      </c>
      <c r="P599" s="2" t="str">
        <f t="shared" si="90"/>
        <v/>
      </c>
      <c r="Q599" s="2">
        <f t="shared" si="92"/>
        <v>397400</v>
      </c>
      <c r="R599" s="2">
        <f t="shared" si="91"/>
        <v>378</v>
      </c>
      <c r="S599" s="2"/>
      <c r="T599" s="6">
        <f t="shared" si="84"/>
        <v>392200</v>
      </c>
      <c r="U599" s="4">
        <f>SUM(O599:$O$759)+T599</f>
        <v>445200</v>
      </c>
      <c r="V599" s="4">
        <f>SUM(O599:$O$756)</f>
        <v>53000</v>
      </c>
      <c r="W599" s="4">
        <f>SUM(R599:$S$759)</f>
        <v>22680</v>
      </c>
    </row>
    <row r="600" spans="1:23" x14ac:dyDescent="0.15">
      <c r="A600">
        <v>3</v>
      </c>
      <c r="B600" s="1">
        <v>41912</v>
      </c>
      <c r="C600">
        <v>198</v>
      </c>
      <c r="D600">
        <v>198.1</v>
      </c>
      <c r="E600">
        <v>194.5</v>
      </c>
      <c r="F600">
        <v>195.9</v>
      </c>
      <c r="G600">
        <v>210563100</v>
      </c>
      <c r="H600" s="2">
        <f t="shared" si="85"/>
        <v>41249311290</v>
      </c>
      <c r="I600">
        <f t="shared" si="86"/>
        <v>-2.7999999999999829</v>
      </c>
      <c r="J600" t="str">
        <f t="shared" si="87"/>
        <v>高値割、安値割</v>
      </c>
      <c r="K600" t="str">
        <f t="shared" si="88"/>
        <v/>
      </c>
      <c r="N600" s="2">
        <f t="shared" si="83"/>
        <v>2000</v>
      </c>
      <c r="O600" s="2" t="str">
        <f t="shared" si="89"/>
        <v/>
      </c>
      <c r="P600" s="2">
        <f t="shared" si="90"/>
        <v>397400</v>
      </c>
      <c r="Q600" s="2">
        <f t="shared" si="92"/>
        <v>397400</v>
      </c>
      <c r="R600" s="2">
        <f t="shared" si="91"/>
        <v>378</v>
      </c>
      <c r="S600" s="2"/>
      <c r="T600" s="6">
        <f t="shared" si="84"/>
        <v>391800</v>
      </c>
      <c r="U600" s="4">
        <f>SUM(O600:$O$759)+T600</f>
        <v>445200</v>
      </c>
      <c r="V600" s="4">
        <f>SUM(O600:$O$756)</f>
        <v>53399.999999999971</v>
      </c>
      <c r="W600" s="4">
        <f>SUM(R600:$S$759)</f>
        <v>22302</v>
      </c>
    </row>
    <row r="601" spans="1:23" x14ac:dyDescent="0.15">
      <c r="A601">
        <v>3</v>
      </c>
      <c r="B601" s="1">
        <v>41911</v>
      </c>
      <c r="C601">
        <v>199.2</v>
      </c>
      <c r="D601">
        <v>199.4</v>
      </c>
      <c r="E601">
        <v>198.3</v>
      </c>
      <c r="F601">
        <v>198.7</v>
      </c>
      <c r="G601">
        <v>100712100</v>
      </c>
      <c r="H601" s="2">
        <f t="shared" si="85"/>
        <v>20011494270</v>
      </c>
      <c r="I601">
        <f t="shared" si="86"/>
        <v>0.19999999999998863</v>
      </c>
      <c r="J601" t="str">
        <f t="shared" si="87"/>
        <v/>
      </c>
      <c r="K601">
        <f t="shared" si="88"/>
        <v>-0.19999999999998863</v>
      </c>
      <c r="N601" s="2">
        <f t="shared" si="83"/>
        <v>2000</v>
      </c>
      <c r="O601" s="2">
        <f t="shared" si="89"/>
        <v>-399.99999999997726</v>
      </c>
      <c r="P601" s="2" t="str">
        <f t="shared" si="90"/>
        <v/>
      </c>
      <c r="Q601" s="2" t="str">
        <f t="shared" si="92"/>
        <v/>
      </c>
      <c r="R601" s="2" t="str">
        <f t="shared" si="91"/>
        <v/>
      </c>
      <c r="S601" s="2"/>
      <c r="T601" s="6">
        <f t="shared" si="84"/>
        <v>397400</v>
      </c>
      <c r="U601" s="4">
        <f>SUM(O601:$O$759)+T601</f>
        <v>450800</v>
      </c>
      <c r="V601" s="4">
        <f>SUM(O601:$O$756)</f>
        <v>53399.999999999971</v>
      </c>
      <c r="W601" s="4">
        <f>SUM(R601:$S$759)</f>
        <v>21924</v>
      </c>
    </row>
    <row r="602" spans="1:23" x14ac:dyDescent="0.15">
      <c r="A602">
        <v>3</v>
      </c>
      <c r="B602" s="1">
        <v>41908</v>
      </c>
      <c r="C602">
        <v>198</v>
      </c>
      <c r="D602">
        <v>199.7</v>
      </c>
      <c r="E602">
        <v>197.7</v>
      </c>
      <c r="F602">
        <v>198.5</v>
      </c>
      <c r="G602">
        <v>191248000</v>
      </c>
      <c r="H602" s="2">
        <f t="shared" si="85"/>
        <v>37962728000</v>
      </c>
      <c r="I602">
        <f t="shared" si="86"/>
        <v>-4.5</v>
      </c>
      <c r="J602" t="str">
        <f t="shared" si="87"/>
        <v>高値割、安値割</v>
      </c>
      <c r="K602" t="str">
        <f t="shared" si="88"/>
        <v/>
      </c>
      <c r="N602" s="2">
        <f t="shared" ref="N602:N665" si="93">$B$3</f>
        <v>2000</v>
      </c>
      <c r="O602" s="2" t="str">
        <f t="shared" si="89"/>
        <v/>
      </c>
      <c r="P602" s="2" t="str">
        <f t="shared" si="90"/>
        <v/>
      </c>
      <c r="Q602" s="2">
        <f t="shared" si="92"/>
        <v>400200</v>
      </c>
      <c r="R602" s="2">
        <f t="shared" si="91"/>
        <v>378</v>
      </c>
      <c r="S602" s="2"/>
      <c r="T602" s="6">
        <f t="shared" ref="T602:T665" si="94">+F602*$B$3</f>
        <v>397000</v>
      </c>
      <c r="U602" s="4">
        <f>SUM(O602:$O$759)+T602</f>
        <v>450799.99999999994</v>
      </c>
      <c r="V602" s="4">
        <f>SUM(O602:$O$756)</f>
        <v>53799.999999999956</v>
      </c>
      <c r="W602" s="4">
        <f>SUM(R602:$S$759)</f>
        <v>21924</v>
      </c>
    </row>
    <row r="603" spans="1:23" x14ac:dyDescent="0.15">
      <c r="A603">
        <v>3</v>
      </c>
      <c r="B603" s="1">
        <v>41907</v>
      </c>
      <c r="C603">
        <v>201.1</v>
      </c>
      <c r="D603">
        <v>203.2</v>
      </c>
      <c r="E603">
        <v>200.9</v>
      </c>
      <c r="F603">
        <v>203</v>
      </c>
      <c r="G603">
        <v>208238300</v>
      </c>
      <c r="H603" s="2">
        <f t="shared" ref="H603:H666" si="95">+F603*G603</f>
        <v>42272374900</v>
      </c>
      <c r="I603">
        <f t="shared" ref="I603:I666" si="96">+F603-F604</f>
        <v>2.9000000000000057</v>
      </c>
      <c r="J603" t="str">
        <f t="shared" ref="J603:J666" si="97">IF(AND(D603&lt;D604,E603&lt;E604,AVERAGE(H603:H612)&gt;50000000),"高値割、安値割",IF(AND(D603&gt;D604,E603&gt;E604,AVERAGE(H603:H612)&gt;50000000),"高値超、安値超",""))</f>
        <v>高値超、安値超</v>
      </c>
      <c r="K603" t="str">
        <f t="shared" ref="K603:K666" si="98">IF(J604="高値割、安値割",F604-F603,"")</f>
        <v/>
      </c>
      <c r="N603" s="2">
        <f t="shared" si="93"/>
        <v>2000</v>
      </c>
      <c r="O603" s="2" t="str">
        <f t="shared" ref="O603:O666" si="99">IF(K603&lt;&gt;"",K603*N603,"")</f>
        <v/>
      </c>
      <c r="P603" s="2">
        <f t="shared" ref="P603:P666" si="100">IF(K604&lt;&gt;"",F604*N603,"")</f>
        <v>400200</v>
      </c>
      <c r="Q603" s="2">
        <f t="shared" si="92"/>
        <v>400200</v>
      </c>
      <c r="R603" s="2">
        <f t="shared" si="91"/>
        <v>378</v>
      </c>
      <c r="S603" s="2"/>
      <c r="T603" s="6">
        <f t="shared" si="94"/>
        <v>406000</v>
      </c>
      <c r="U603" s="4">
        <f>SUM(O603:$O$759)+T603</f>
        <v>459799.99999999994</v>
      </c>
      <c r="V603" s="4">
        <f>SUM(O603:$O$756)</f>
        <v>53799.999999999956</v>
      </c>
      <c r="W603" s="4">
        <f>SUM(R603:$S$759)</f>
        <v>21546</v>
      </c>
    </row>
    <row r="604" spans="1:23" x14ac:dyDescent="0.15">
      <c r="A604">
        <v>3</v>
      </c>
      <c r="B604" s="1">
        <v>41906</v>
      </c>
      <c r="C604">
        <v>200</v>
      </c>
      <c r="D604">
        <v>200.3</v>
      </c>
      <c r="E604">
        <v>199.8</v>
      </c>
      <c r="F604">
        <v>200.1</v>
      </c>
      <c r="G604">
        <v>168301600</v>
      </c>
      <c r="H604" s="2">
        <f t="shared" si="95"/>
        <v>33677150160</v>
      </c>
      <c r="I604">
        <f t="shared" si="96"/>
        <v>-0.5</v>
      </c>
      <c r="J604" t="str">
        <f t="shared" si="97"/>
        <v/>
      </c>
      <c r="K604">
        <f t="shared" si="98"/>
        <v>0.5</v>
      </c>
      <c r="N604" s="2">
        <f t="shared" si="93"/>
        <v>2000</v>
      </c>
      <c r="O604" s="2">
        <f t="shared" si="99"/>
        <v>1000</v>
      </c>
      <c r="P604" s="2" t="str">
        <f t="shared" si="100"/>
        <v/>
      </c>
      <c r="Q604" s="2" t="str">
        <f t="shared" si="92"/>
        <v/>
      </c>
      <c r="R604" s="2" t="str">
        <f t="shared" si="91"/>
        <v/>
      </c>
      <c r="S604" s="2"/>
      <c r="T604" s="6">
        <f t="shared" si="94"/>
        <v>400200</v>
      </c>
      <c r="U604" s="4">
        <f>SUM(O604:$O$759)+T604</f>
        <v>453999.99999999994</v>
      </c>
      <c r="V604" s="4">
        <f>SUM(O604:$O$756)</f>
        <v>53799.999999999956</v>
      </c>
      <c r="W604" s="4">
        <f>SUM(R604:$S$759)</f>
        <v>21168</v>
      </c>
    </row>
    <row r="605" spans="1:23" x14ac:dyDescent="0.15">
      <c r="A605">
        <v>3</v>
      </c>
      <c r="B605" s="1">
        <v>41904</v>
      </c>
      <c r="C605">
        <v>200.5</v>
      </c>
      <c r="D605">
        <v>201</v>
      </c>
      <c r="E605">
        <v>199.8</v>
      </c>
      <c r="F605">
        <v>200.6</v>
      </c>
      <c r="G605">
        <v>168391400</v>
      </c>
      <c r="H605" s="2">
        <f t="shared" si="95"/>
        <v>33779314840</v>
      </c>
      <c r="I605">
        <f t="shared" si="96"/>
        <v>-9.9999999999994316E-2</v>
      </c>
      <c r="J605" t="str">
        <f t="shared" si="97"/>
        <v>高値割、安値割</v>
      </c>
      <c r="K605" t="str">
        <f t="shared" si="98"/>
        <v/>
      </c>
      <c r="N605" s="2">
        <f t="shared" si="93"/>
        <v>2000</v>
      </c>
      <c r="O605" s="2" t="str">
        <f t="shared" si="99"/>
        <v/>
      </c>
      <c r="P605" s="2" t="str">
        <f t="shared" si="100"/>
        <v/>
      </c>
      <c r="Q605" s="2">
        <f t="shared" si="92"/>
        <v>399400</v>
      </c>
      <c r="R605" s="2">
        <f t="shared" si="91"/>
        <v>378</v>
      </c>
      <c r="S605" s="2"/>
      <c r="T605" s="6">
        <f t="shared" si="94"/>
        <v>401200</v>
      </c>
      <c r="U605" s="4">
        <f>SUM(O605:$O$759)+T605</f>
        <v>453999.99999999994</v>
      </c>
      <c r="V605" s="4">
        <f>SUM(O605:$O$756)</f>
        <v>52799.999999999956</v>
      </c>
      <c r="W605" s="4">
        <f>SUM(R605:$S$759)</f>
        <v>21168</v>
      </c>
    </row>
    <row r="606" spans="1:23" x14ac:dyDescent="0.15">
      <c r="A606">
        <v>3</v>
      </c>
      <c r="B606" s="1">
        <v>41901</v>
      </c>
      <c r="C606">
        <v>200.7</v>
      </c>
      <c r="D606">
        <v>201.1</v>
      </c>
      <c r="E606">
        <v>200.1</v>
      </c>
      <c r="F606">
        <v>200.7</v>
      </c>
      <c r="G606">
        <v>180875800</v>
      </c>
      <c r="H606" s="2">
        <f t="shared" si="95"/>
        <v>36301773060</v>
      </c>
      <c r="I606">
        <f t="shared" si="96"/>
        <v>1</v>
      </c>
      <c r="J606" t="str">
        <f t="shared" si="97"/>
        <v>高値超、安値超</v>
      </c>
      <c r="K606" t="str">
        <f t="shared" si="98"/>
        <v/>
      </c>
      <c r="N606" s="2">
        <f t="shared" si="93"/>
        <v>2000</v>
      </c>
      <c r="O606" s="2" t="str">
        <f t="shared" si="99"/>
        <v/>
      </c>
      <c r="P606" s="2">
        <f t="shared" si="100"/>
        <v>399400</v>
      </c>
      <c r="Q606" s="2" t="str">
        <f t="shared" si="92"/>
        <v/>
      </c>
      <c r="R606" s="2" t="str">
        <f t="shared" si="91"/>
        <v/>
      </c>
      <c r="S606" s="2"/>
      <c r="T606" s="6">
        <f t="shared" si="94"/>
        <v>401400</v>
      </c>
      <c r="U606" s="4">
        <f>SUM(O606:$O$759)+T606</f>
        <v>454199.99999999994</v>
      </c>
      <c r="V606" s="4">
        <f>SUM(O606:$O$756)</f>
        <v>52799.999999999956</v>
      </c>
      <c r="W606" s="4">
        <f>SUM(R606:$S$759)</f>
        <v>20790</v>
      </c>
    </row>
    <row r="607" spans="1:23" x14ac:dyDescent="0.15">
      <c r="A607">
        <v>3</v>
      </c>
      <c r="B607" s="1">
        <v>41900</v>
      </c>
      <c r="C607">
        <v>200.6</v>
      </c>
      <c r="D607">
        <v>200.7</v>
      </c>
      <c r="E607">
        <v>199.7</v>
      </c>
      <c r="F607">
        <v>199.7</v>
      </c>
      <c r="G607">
        <v>133161500</v>
      </c>
      <c r="H607" s="2">
        <f t="shared" si="95"/>
        <v>26592351550</v>
      </c>
      <c r="I607">
        <f t="shared" si="96"/>
        <v>0.69999999999998863</v>
      </c>
      <c r="J607" t="str">
        <f t="shared" si="97"/>
        <v/>
      </c>
      <c r="K607">
        <f t="shared" si="98"/>
        <v>-0.69999999999998863</v>
      </c>
      <c r="N607" s="2">
        <f t="shared" si="93"/>
        <v>2000</v>
      </c>
      <c r="O607" s="2">
        <f t="shared" si="99"/>
        <v>-1399.9999999999773</v>
      </c>
      <c r="P607" s="2">
        <f t="shared" si="100"/>
        <v>398000</v>
      </c>
      <c r="Q607" s="2">
        <f t="shared" si="92"/>
        <v>398000</v>
      </c>
      <c r="R607" s="2">
        <f t="shared" si="91"/>
        <v>378</v>
      </c>
      <c r="S607" s="2"/>
      <c r="T607" s="6">
        <f t="shared" si="94"/>
        <v>399400</v>
      </c>
      <c r="U607" s="4">
        <f>SUM(O607:$O$759)+T607</f>
        <v>452199.99999999994</v>
      </c>
      <c r="V607" s="4">
        <f>SUM(O607:$O$756)</f>
        <v>52799.999999999956</v>
      </c>
      <c r="W607" s="4">
        <f>SUM(R607:$S$759)</f>
        <v>20790</v>
      </c>
    </row>
    <row r="608" spans="1:23" x14ac:dyDescent="0.15">
      <c r="A608">
        <v>3</v>
      </c>
      <c r="B608" s="1">
        <v>41899</v>
      </c>
      <c r="C608">
        <v>201.1</v>
      </c>
      <c r="D608">
        <v>201.5</v>
      </c>
      <c r="E608">
        <v>199</v>
      </c>
      <c r="F608">
        <v>199</v>
      </c>
      <c r="G608">
        <v>148303000</v>
      </c>
      <c r="H608" s="2">
        <f t="shared" si="95"/>
        <v>29512297000</v>
      </c>
      <c r="I608">
        <f t="shared" si="96"/>
        <v>-2.4000000000000057</v>
      </c>
      <c r="J608" t="str">
        <f t="shared" si="97"/>
        <v>高値割、安値割</v>
      </c>
      <c r="K608">
        <f t="shared" si="98"/>
        <v>2.4000000000000057</v>
      </c>
      <c r="N608" s="2">
        <f t="shared" si="93"/>
        <v>2000</v>
      </c>
      <c r="O608" s="2">
        <f t="shared" si="99"/>
        <v>4800.0000000000109</v>
      </c>
      <c r="P608" s="2" t="str">
        <f t="shared" si="100"/>
        <v/>
      </c>
      <c r="Q608" s="2" t="str">
        <f t="shared" si="92"/>
        <v/>
      </c>
      <c r="R608" s="2" t="str">
        <f t="shared" ref="R608:R671" si="101">IF(Q608="","",IF(Q608&lt;$Y$26,$Z$26,IF(Q608&lt;$Y$27,$Z$27,IF(Q608&lt;$Y$28,$Z$28,IF(Q608&lt;$Y$29,$Z$29,IF(Q608&lt;$Y$30,$Z$30,IF(Q608&lt;$Y$31,$Z$31,IF(Q608&lt;$Y$32,$Z$32,IF(Q608&lt;$Y$33,$Z$33,IF(Q608&lt;$Y$34,$Z$34,IF(Q608&lt;$Y$35,$Z$35,$Z$36)))))))))))</f>
        <v/>
      </c>
      <c r="S608" s="2"/>
      <c r="T608" s="6">
        <f t="shared" si="94"/>
        <v>398000</v>
      </c>
      <c r="U608" s="4">
        <f>SUM(O608:$O$759)+T608</f>
        <v>452199.99999999994</v>
      </c>
      <c r="V608" s="4">
        <f>SUM(O608:$O$756)</f>
        <v>54199.999999999942</v>
      </c>
      <c r="W608" s="4">
        <f>SUM(R608:$S$759)</f>
        <v>20412</v>
      </c>
    </row>
    <row r="609" spans="1:23" x14ac:dyDescent="0.15">
      <c r="A609">
        <v>3</v>
      </c>
      <c r="B609" s="1">
        <v>41898</v>
      </c>
      <c r="C609">
        <v>203.9</v>
      </c>
      <c r="D609">
        <v>203.9</v>
      </c>
      <c r="E609">
        <v>201.1</v>
      </c>
      <c r="F609">
        <v>201.4</v>
      </c>
      <c r="G609">
        <v>148167400</v>
      </c>
      <c r="H609" s="2">
        <f t="shared" si="95"/>
        <v>29840914360</v>
      </c>
      <c r="I609">
        <f t="shared" si="96"/>
        <v>-2.7999999999999829</v>
      </c>
      <c r="J609" t="str">
        <f t="shared" si="97"/>
        <v>高値割、安値割</v>
      </c>
      <c r="K609" t="str">
        <f t="shared" si="98"/>
        <v/>
      </c>
      <c r="N609" s="2">
        <f t="shared" si="93"/>
        <v>2000</v>
      </c>
      <c r="O609" s="2" t="str">
        <f t="shared" si="99"/>
        <v/>
      </c>
      <c r="P609" s="2" t="str">
        <f t="shared" si="100"/>
        <v/>
      </c>
      <c r="Q609" s="2">
        <f t="shared" ref="Q609:Q672" si="102">IF(OR(AND(P610="",P609=""),OR(AND(P609&lt;&gt;"",P610&lt;&gt;""))),"",IF(P610="",P609,P610))</f>
        <v>407600</v>
      </c>
      <c r="R609" s="2">
        <f t="shared" si="101"/>
        <v>378</v>
      </c>
      <c r="S609" s="2"/>
      <c r="T609" s="6">
        <f t="shared" si="94"/>
        <v>402800</v>
      </c>
      <c r="U609" s="4">
        <f>SUM(O609:$O$759)+T609</f>
        <v>452199.99999999988</v>
      </c>
      <c r="V609" s="4">
        <f>SUM(O609:$O$756)</f>
        <v>49399.999999999913</v>
      </c>
      <c r="W609" s="4">
        <f>SUM(R609:$S$759)</f>
        <v>20412</v>
      </c>
    </row>
    <row r="610" spans="1:23" x14ac:dyDescent="0.15">
      <c r="A610">
        <v>3</v>
      </c>
      <c r="B610" s="1">
        <v>41894</v>
      </c>
      <c r="C610">
        <v>204.1</v>
      </c>
      <c r="D610">
        <v>204.3</v>
      </c>
      <c r="E610">
        <v>203.7</v>
      </c>
      <c r="F610">
        <v>204.2</v>
      </c>
      <c r="G610">
        <v>153359200</v>
      </c>
      <c r="H610" s="2">
        <f t="shared" si="95"/>
        <v>31315948640</v>
      </c>
      <c r="I610">
        <f t="shared" si="96"/>
        <v>0.39999999999997726</v>
      </c>
      <c r="J610" t="str">
        <f t="shared" si="97"/>
        <v/>
      </c>
      <c r="K610" t="str">
        <f t="shared" si="98"/>
        <v/>
      </c>
      <c r="N610" s="2">
        <f t="shared" si="93"/>
        <v>2000</v>
      </c>
      <c r="O610" s="2" t="str">
        <f t="shared" si="99"/>
        <v/>
      </c>
      <c r="P610" s="2">
        <f t="shared" si="100"/>
        <v>407600</v>
      </c>
      <c r="Q610" s="2">
        <f t="shared" si="102"/>
        <v>407600</v>
      </c>
      <c r="R610" s="2">
        <f t="shared" si="101"/>
        <v>378</v>
      </c>
      <c r="S610" s="2"/>
      <c r="T610" s="6">
        <f t="shared" si="94"/>
        <v>408400</v>
      </c>
      <c r="U610" s="4">
        <f>SUM(O610:$O$759)+T610</f>
        <v>457799.99999999988</v>
      </c>
      <c r="V610" s="4">
        <f>SUM(O610:$O$756)</f>
        <v>49399.999999999913</v>
      </c>
      <c r="W610" s="4">
        <f>SUM(R610:$S$759)</f>
        <v>20034</v>
      </c>
    </row>
    <row r="611" spans="1:23" x14ac:dyDescent="0.15">
      <c r="A611">
        <v>3</v>
      </c>
      <c r="B611" s="1">
        <v>41893</v>
      </c>
      <c r="C611">
        <v>203.7</v>
      </c>
      <c r="D611">
        <v>204.3</v>
      </c>
      <c r="E611">
        <v>203.4</v>
      </c>
      <c r="F611">
        <v>203.8</v>
      </c>
      <c r="G611">
        <v>113507800</v>
      </c>
      <c r="H611" s="2">
        <f t="shared" si="95"/>
        <v>23132889640</v>
      </c>
      <c r="I611">
        <f t="shared" si="96"/>
        <v>0.90000000000000568</v>
      </c>
      <c r="J611" t="str">
        <f t="shared" si="97"/>
        <v>高値超、安値超</v>
      </c>
      <c r="K611">
        <f t="shared" si="98"/>
        <v>-0.90000000000000568</v>
      </c>
      <c r="N611" s="2">
        <f t="shared" si="93"/>
        <v>2000</v>
      </c>
      <c r="O611" s="2">
        <f t="shared" si="99"/>
        <v>-1800.0000000000114</v>
      </c>
      <c r="P611" s="2" t="str">
        <f t="shared" si="100"/>
        <v/>
      </c>
      <c r="Q611" s="2">
        <f t="shared" si="102"/>
        <v>404000</v>
      </c>
      <c r="R611" s="2">
        <f t="shared" si="101"/>
        <v>378</v>
      </c>
      <c r="S611" s="2"/>
      <c r="T611" s="6">
        <f t="shared" si="94"/>
        <v>407600</v>
      </c>
      <c r="U611" s="4">
        <f>SUM(O611:$O$759)+T611</f>
        <v>456999.99999999988</v>
      </c>
      <c r="V611" s="4">
        <f>SUM(O611:$O$756)</f>
        <v>49399.999999999913</v>
      </c>
      <c r="W611" s="4">
        <f>SUM(R611:$S$759)</f>
        <v>19656</v>
      </c>
    </row>
    <row r="612" spans="1:23" x14ac:dyDescent="0.15">
      <c r="A612">
        <v>3</v>
      </c>
      <c r="B612" s="1">
        <v>41892</v>
      </c>
      <c r="C612">
        <v>201.7</v>
      </c>
      <c r="D612">
        <v>202.9</v>
      </c>
      <c r="E612">
        <v>201.6</v>
      </c>
      <c r="F612">
        <v>202.9</v>
      </c>
      <c r="G612">
        <v>77391400</v>
      </c>
      <c r="H612" s="2">
        <f t="shared" si="95"/>
        <v>15702715060</v>
      </c>
      <c r="I612">
        <f t="shared" si="96"/>
        <v>0.90000000000000568</v>
      </c>
      <c r="J612" t="str">
        <f t="shared" si="97"/>
        <v>高値割、安値割</v>
      </c>
      <c r="K612" t="str">
        <f t="shared" si="98"/>
        <v/>
      </c>
      <c r="N612" s="2">
        <f t="shared" si="93"/>
        <v>2000</v>
      </c>
      <c r="O612" s="2" t="str">
        <f t="shared" si="99"/>
        <v/>
      </c>
      <c r="P612" s="2">
        <f t="shared" si="100"/>
        <v>404000</v>
      </c>
      <c r="Q612" s="2" t="str">
        <f t="shared" si="102"/>
        <v/>
      </c>
      <c r="R612" s="2" t="str">
        <f t="shared" si="101"/>
        <v/>
      </c>
      <c r="S612" s="2"/>
      <c r="T612" s="6">
        <f t="shared" si="94"/>
        <v>405800</v>
      </c>
      <c r="U612" s="4">
        <f>SUM(O612:$O$759)+T612</f>
        <v>456999.99999999994</v>
      </c>
      <c r="V612" s="4">
        <f>SUM(O612:$O$756)</f>
        <v>51199.999999999942</v>
      </c>
      <c r="W612" s="4">
        <f>SUM(R612:$S$759)</f>
        <v>19278</v>
      </c>
    </row>
    <row r="613" spans="1:23" x14ac:dyDescent="0.15">
      <c r="A613">
        <v>3</v>
      </c>
      <c r="B613" s="1">
        <v>41891</v>
      </c>
      <c r="C613">
        <v>203.5</v>
      </c>
      <c r="D613">
        <v>203.8</v>
      </c>
      <c r="E613">
        <v>202</v>
      </c>
      <c r="F613">
        <v>202</v>
      </c>
      <c r="G613">
        <v>88634800</v>
      </c>
      <c r="H613" s="2">
        <f t="shared" si="95"/>
        <v>17904229600</v>
      </c>
      <c r="I613">
        <f t="shared" si="96"/>
        <v>-0.40000000000000568</v>
      </c>
      <c r="J613" t="str">
        <f t="shared" si="97"/>
        <v>高値超、安値超</v>
      </c>
      <c r="K613">
        <f t="shared" si="98"/>
        <v>0.40000000000000568</v>
      </c>
      <c r="N613" s="2">
        <f t="shared" si="93"/>
        <v>2000</v>
      </c>
      <c r="O613" s="2">
        <f t="shared" si="99"/>
        <v>800.00000000001137</v>
      </c>
      <c r="P613" s="2">
        <f t="shared" si="100"/>
        <v>404800</v>
      </c>
      <c r="Q613" s="2">
        <f t="shared" si="102"/>
        <v>404800</v>
      </c>
      <c r="R613" s="2">
        <f t="shared" si="101"/>
        <v>378</v>
      </c>
      <c r="S613" s="2"/>
      <c r="T613" s="6">
        <f t="shared" si="94"/>
        <v>404000</v>
      </c>
      <c r="U613" s="4">
        <f>SUM(O613:$O$759)+T613</f>
        <v>455199.99999999994</v>
      </c>
      <c r="V613" s="4">
        <f>SUM(O613:$O$756)</f>
        <v>51199.999999999942</v>
      </c>
      <c r="W613" s="4">
        <f>SUM(R613:$S$759)</f>
        <v>19278</v>
      </c>
    </row>
    <row r="614" spans="1:23" x14ac:dyDescent="0.15">
      <c r="A614">
        <v>3</v>
      </c>
      <c r="B614" s="1">
        <v>41890</v>
      </c>
      <c r="C614">
        <v>202.7</v>
      </c>
      <c r="D614">
        <v>202.7</v>
      </c>
      <c r="E614">
        <v>201.3</v>
      </c>
      <c r="F614">
        <v>202.4</v>
      </c>
      <c r="G614">
        <v>72831000</v>
      </c>
      <c r="H614" s="2">
        <f t="shared" si="95"/>
        <v>14740994400</v>
      </c>
      <c r="I614">
        <f t="shared" si="96"/>
        <v>0.70000000000001705</v>
      </c>
      <c r="J614" t="str">
        <f t="shared" si="97"/>
        <v>高値割、安値割</v>
      </c>
      <c r="K614">
        <f t="shared" si="98"/>
        <v>-0.70000000000001705</v>
      </c>
      <c r="N614" s="2">
        <f t="shared" si="93"/>
        <v>2000</v>
      </c>
      <c r="O614" s="2">
        <f t="shared" si="99"/>
        <v>-1400.0000000000341</v>
      </c>
      <c r="P614" s="2" t="str">
        <f t="shared" si="100"/>
        <v/>
      </c>
      <c r="Q614" s="2" t="str">
        <f t="shared" si="102"/>
        <v/>
      </c>
      <c r="R614" s="2" t="str">
        <f t="shared" si="101"/>
        <v/>
      </c>
      <c r="S614" s="2"/>
      <c r="T614" s="6">
        <f t="shared" si="94"/>
        <v>404800</v>
      </c>
      <c r="U614" s="4">
        <f>SUM(O614:$O$759)+T614</f>
        <v>455199.99999999988</v>
      </c>
      <c r="V614" s="4">
        <f>SUM(O614:$O$756)</f>
        <v>50399.999999999913</v>
      </c>
      <c r="W614" s="4">
        <f>SUM(R614:$S$759)</f>
        <v>18900</v>
      </c>
    </row>
    <row r="615" spans="1:23" x14ac:dyDescent="0.15">
      <c r="A615">
        <v>3</v>
      </c>
      <c r="B615" s="1">
        <v>41887</v>
      </c>
      <c r="C615">
        <v>203.5</v>
      </c>
      <c r="D615">
        <v>203.7</v>
      </c>
      <c r="E615">
        <v>201.6</v>
      </c>
      <c r="F615">
        <v>201.7</v>
      </c>
      <c r="G615">
        <v>106849600</v>
      </c>
      <c r="H615" s="2">
        <f t="shared" si="95"/>
        <v>21551564320</v>
      </c>
      <c r="I615">
        <f t="shared" si="96"/>
        <v>-1.3000000000000114</v>
      </c>
      <c r="J615" t="str">
        <f t="shared" si="97"/>
        <v>高値割、安値割</v>
      </c>
      <c r="K615" t="str">
        <f t="shared" si="98"/>
        <v/>
      </c>
      <c r="N615" s="2">
        <f t="shared" si="93"/>
        <v>2000</v>
      </c>
      <c r="O615" s="2" t="str">
        <f t="shared" si="99"/>
        <v/>
      </c>
      <c r="P615" s="2" t="str">
        <f t="shared" si="100"/>
        <v/>
      </c>
      <c r="Q615" s="2" t="str">
        <f t="shared" si="102"/>
        <v/>
      </c>
      <c r="R615" s="2" t="str">
        <f t="shared" si="101"/>
        <v/>
      </c>
      <c r="S615" s="2"/>
      <c r="T615" s="6">
        <f t="shared" si="94"/>
        <v>403400</v>
      </c>
      <c r="U615" s="4">
        <f>SUM(O615:$O$759)+T615</f>
        <v>455199.99999999994</v>
      </c>
      <c r="V615" s="4">
        <f>SUM(O615:$O$756)</f>
        <v>51799.999999999956</v>
      </c>
      <c r="W615" s="4">
        <f>SUM(R615:$S$759)</f>
        <v>18900</v>
      </c>
    </row>
    <row r="616" spans="1:23" x14ac:dyDescent="0.15">
      <c r="A616">
        <v>3</v>
      </c>
      <c r="B616" s="1">
        <v>41886</v>
      </c>
      <c r="C616">
        <v>203.4</v>
      </c>
      <c r="D616">
        <v>204.1</v>
      </c>
      <c r="E616">
        <v>202.7</v>
      </c>
      <c r="F616">
        <v>203</v>
      </c>
      <c r="G616">
        <v>91550600</v>
      </c>
      <c r="H616" s="2">
        <f t="shared" si="95"/>
        <v>18584771800</v>
      </c>
      <c r="I616">
        <f t="shared" si="96"/>
        <v>-0.5</v>
      </c>
      <c r="J616" t="str">
        <f t="shared" si="97"/>
        <v/>
      </c>
      <c r="K616" t="str">
        <f t="shared" si="98"/>
        <v/>
      </c>
      <c r="N616" s="2">
        <f t="shared" si="93"/>
        <v>2000</v>
      </c>
      <c r="O616" s="2" t="str">
        <f t="shared" si="99"/>
        <v/>
      </c>
      <c r="P616" s="2" t="str">
        <f t="shared" si="100"/>
        <v/>
      </c>
      <c r="Q616" s="2" t="str">
        <f t="shared" si="102"/>
        <v/>
      </c>
      <c r="R616" s="2" t="str">
        <f t="shared" si="101"/>
        <v/>
      </c>
      <c r="S616" s="2"/>
      <c r="T616" s="6">
        <f t="shared" si="94"/>
        <v>406000</v>
      </c>
      <c r="U616" s="4">
        <f>SUM(O616:$O$759)+T616</f>
        <v>457799.99999999994</v>
      </c>
      <c r="V616" s="4">
        <f>SUM(O616:$O$756)</f>
        <v>51799.999999999956</v>
      </c>
      <c r="W616" s="4">
        <f>SUM(R616:$S$759)</f>
        <v>18900</v>
      </c>
    </row>
    <row r="617" spans="1:23" x14ac:dyDescent="0.15">
      <c r="A617">
        <v>3</v>
      </c>
      <c r="B617" s="1">
        <v>41885</v>
      </c>
      <c r="C617">
        <v>203</v>
      </c>
      <c r="D617">
        <v>204.5</v>
      </c>
      <c r="E617">
        <v>202.7</v>
      </c>
      <c r="F617">
        <v>203.5</v>
      </c>
      <c r="G617">
        <v>165017200</v>
      </c>
      <c r="H617" s="2">
        <f t="shared" si="95"/>
        <v>33581000200</v>
      </c>
      <c r="I617">
        <f t="shared" si="96"/>
        <v>1.5</v>
      </c>
      <c r="J617" t="str">
        <f t="shared" si="97"/>
        <v>高値超、安値超</v>
      </c>
      <c r="K617" t="str">
        <f t="shared" si="98"/>
        <v/>
      </c>
      <c r="N617" s="2">
        <f t="shared" si="93"/>
        <v>2000</v>
      </c>
      <c r="O617" s="2" t="str">
        <f t="shared" si="99"/>
        <v/>
      </c>
      <c r="P617" s="2" t="str">
        <f t="shared" si="100"/>
        <v/>
      </c>
      <c r="Q617" s="2" t="str">
        <f t="shared" si="102"/>
        <v/>
      </c>
      <c r="R617" s="2" t="str">
        <f t="shared" si="101"/>
        <v/>
      </c>
      <c r="S617" s="2"/>
      <c r="T617" s="6">
        <f t="shared" si="94"/>
        <v>407000</v>
      </c>
      <c r="U617" s="4">
        <f>SUM(O617:$O$759)+T617</f>
        <v>458799.99999999994</v>
      </c>
      <c r="V617" s="4">
        <f>SUM(O617:$O$756)</f>
        <v>51799.999999999956</v>
      </c>
      <c r="W617" s="4">
        <f>SUM(R617:$S$759)</f>
        <v>18900</v>
      </c>
    </row>
    <row r="618" spans="1:23" x14ac:dyDescent="0.15">
      <c r="A618">
        <v>3</v>
      </c>
      <c r="B618" s="1">
        <v>41884</v>
      </c>
      <c r="C618">
        <v>199</v>
      </c>
      <c r="D618">
        <v>202.3</v>
      </c>
      <c r="E618">
        <v>198.9</v>
      </c>
      <c r="F618">
        <v>202</v>
      </c>
      <c r="G618">
        <v>174007500</v>
      </c>
      <c r="H618" s="2">
        <f t="shared" si="95"/>
        <v>35149515000</v>
      </c>
      <c r="I618">
        <f t="shared" si="96"/>
        <v>3.4000000000000057</v>
      </c>
      <c r="J618" t="str">
        <f t="shared" si="97"/>
        <v>高値超、安値超</v>
      </c>
      <c r="K618" t="str">
        <f t="shared" si="98"/>
        <v/>
      </c>
      <c r="N618" s="2">
        <f t="shared" si="93"/>
        <v>2000</v>
      </c>
      <c r="O618" s="2" t="str">
        <f t="shared" si="99"/>
        <v/>
      </c>
      <c r="P618" s="2" t="str">
        <f t="shared" si="100"/>
        <v/>
      </c>
      <c r="Q618" s="2">
        <f t="shared" si="102"/>
        <v>395800</v>
      </c>
      <c r="R618" s="2">
        <f t="shared" si="101"/>
        <v>378</v>
      </c>
      <c r="S618" s="2"/>
      <c r="T618" s="6">
        <f t="shared" si="94"/>
        <v>404000</v>
      </c>
      <c r="U618" s="4">
        <f>SUM(O618:$O$759)+T618</f>
        <v>455799.99999999994</v>
      </c>
      <c r="V618" s="4">
        <f>SUM(O618:$O$756)</f>
        <v>51799.999999999956</v>
      </c>
      <c r="W618" s="4">
        <f>SUM(R618:$S$759)</f>
        <v>18900</v>
      </c>
    </row>
    <row r="619" spans="1:23" x14ac:dyDescent="0.15">
      <c r="A619">
        <v>3</v>
      </c>
      <c r="B619" s="1">
        <v>41883</v>
      </c>
      <c r="C619">
        <v>198</v>
      </c>
      <c r="D619">
        <v>198.9</v>
      </c>
      <c r="E619">
        <v>197.8</v>
      </c>
      <c r="F619">
        <v>198.6</v>
      </c>
      <c r="G619">
        <v>62604900</v>
      </c>
      <c r="H619" s="2">
        <f t="shared" si="95"/>
        <v>12433333140</v>
      </c>
      <c r="I619">
        <f t="shared" si="96"/>
        <v>0.69999999999998863</v>
      </c>
      <c r="J619" t="str">
        <f t="shared" si="97"/>
        <v>高値超、安値超</v>
      </c>
      <c r="K619" t="str">
        <f t="shared" si="98"/>
        <v/>
      </c>
      <c r="N619" s="2">
        <f t="shared" si="93"/>
        <v>2000</v>
      </c>
      <c r="O619" s="2" t="str">
        <f t="shared" si="99"/>
        <v/>
      </c>
      <c r="P619" s="2">
        <f t="shared" si="100"/>
        <v>395800</v>
      </c>
      <c r="Q619" s="2" t="str">
        <f t="shared" si="102"/>
        <v/>
      </c>
      <c r="R619" s="2" t="str">
        <f t="shared" si="101"/>
        <v/>
      </c>
      <c r="S619" s="2"/>
      <c r="T619" s="6">
        <f t="shared" si="94"/>
        <v>397200</v>
      </c>
      <c r="U619" s="4">
        <f>SUM(O619:$O$759)+T619</f>
        <v>448999.99999999994</v>
      </c>
      <c r="V619" s="4">
        <f>SUM(O619:$O$756)</f>
        <v>51799.999999999956</v>
      </c>
      <c r="W619" s="4">
        <f>SUM(R619:$S$759)</f>
        <v>18522</v>
      </c>
    </row>
    <row r="620" spans="1:23" x14ac:dyDescent="0.15">
      <c r="A620">
        <v>3</v>
      </c>
      <c r="B620" s="1">
        <v>41880</v>
      </c>
      <c r="C620">
        <v>197.5</v>
      </c>
      <c r="D620">
        <v>198.5</v>
      </c>
      <c r="E620">
        <v>197.2</v>
      </c>
      <c r="F620">
        <v>197.9</v>
      </c>
      <c r="G620">
        <v>91243800</v>
      </c>
      <c r="H620" s="2">
        <f t="shared" si="95"/>
        <v>18057148020</v>
      </c>
      <c r="I620">
        <f t="shared" si="96"/>
        <v>0</v>
      </c>
      <c r="J620" t="str">
        <f t="shared" si="97"/>
        <v>高値超、安値超</v>
      </c>
      <c r="K620">
        <f t="shared" si="98"/>
        <v>0</v>
      </c>
      <c r="N620" s="2">
        <f t="shared" si="93"/>
        <v>2000</v>
      </c>
      <c r="O620" s="2">
        <f t="shared" si="99"/>
        <v>0</v>
      </c>
      <c r="P620" s="2">
        <f t="shared" si="100"/>
        <v>395800</v>
      </c>
      <c r="Q620" s="2">
        <f t="shared" si="102"/>
        <v>395800</v>
      </c>
      <c r="R620" s="2">
        <f t="shared" si="101"/>
        <v>378</v>
      </c>
      <c r="S620" s="2"/>
      <c r="T620" s="6">
        <f t="shared" si="94"/>
        <v>395800</v>
      </c>
      <c r="U620" s="4">
        <f>SUM(O620:$O$759)+T620</f>
        <v>447599.99999999994</v>
      </c>
      <c r="V620" s="4">
        <f>SUM(O620:$O$756)</f>
        <v>51799.999999999956</v>
      </c>
      <c r="W620" s="4">
        <f>SUM(R620:$S$759)</f>
        <v>18522</v>
      </c>
    </row>
    <row r="621" spans="1:23" x14ac:dyDescent="0.15">
      <c r="A621">
        <v>3</v>
      </c>
      <c r="B621" s="1">
        <v>41879</v>
      </c>
      <c r="C621">
        <v>197.4</v>
      </c>
      <c r="D621">
        <v>197.9</v>
      </c>
      <c r="E621">
        <v>197</v>
      </c>
      <c r="F621">
        <v>197.9</v>
      </c>
      <c r="G621">
        <v>62772900</v>
      </c>
      <c r="H621" s="2">
        <f t="shared" si="95"/>
        <v>12422756910</v>
      </c>
      <c r="I621">
        <f t="shared" si="96"/>
        <v>0.40000000000000568</v>
      </c>
      <c r="J621" t="str">
        <f t="shared" si="97"/>
        <v>高値割、安値割</v>
      </c>
      <c r="K621">
        <f t="shared" si="98"/>
        <v>-0.40000000000000568</v>
      </c>
      <c r="N621" s="2">
        <f t="shared" si="93"/>
        <v>2000</v>
      </c>
      <c r="O621" s="2">
        <f t="shared" si="99"/>
        <v>-800.00000000001137</v>
      </c>
      <c r="P621" s="2" t="str">
        <f t="shared" si="100"/>
        <v/>
      </c>
      <c r="Q621" s="2">
        <f t="shared" si="102"/>
        <v>395800</v>
      </c>
      <c r="R621" s="2">
        <f t="shared" si="101"/>
        <v>378</v>
      </c>
      <c r="S621" s="2"/>
      <c r="T621" s="6">
        <f t="shared" si="94"/>
        <v>395800</v>
      </c>
      <c r="U621" s="4">
        <f>SUM(O621:$O$759)+T621</f>
        <v>447599.99999999994</v>
      </c>
      <c r="V621" s="4">
        <f>SUM(O621:$O$756)</f>
        <v>51799.999999999956</v>
      </c>
      <c r="W621" s="4">
        <f>SUM(R621:$S$759)</f>
        <v>18144</v>
      </c>
    </row>
    <row r="622" spans="1:23" x14ac:dyDescent="0.15">
      <c r="A622">
        <v>3</v>
      </c>
      <c r="B622" s="1">
        <v>41878</v>
      </c>
      <c r="C622">
        <v>197.5</v>
      </c>
      <c r="D622">
        <v>198.6</v>
      </c>
      <c r="E622">
        <v>197.1</v>
      </c>
      <c r="F622">
        <v>197.5</v>
      </c>
      <c r="G622">
        <v>85153900</v>
      </c>
      <c r="H622" s="2">
        <f t="shared" si="95"/>
        <v>16817895250</v>
      </c>
      <c r="I622">
        <f t="shared" si="96"/>
        <v>-0.40000000000000568</v>
      </c>
      <c r="J622" t="str">
        <f t="shared" si="97"/>
        <v>高値割、安値割</v>
      </c>
      <c r="K622" t="str">
        <f t="shared" si="98"/>
        <v/>
      </c>
      <c r="N622" s="2">
        <f t="shared" si="93"/>
        <v>2000</v>
      </c>
      <c r="O622" s="2" t="str">
        <f t="shared" si="99"/>
        <v/>
      </c>
      <c r="P622" s="2">
        <f t="shared" si="100"/>
        <v>395800</v>
      </c>
      <c r="Q622" s="2">
        <f t="shared" si="102"/>
        <v>395800</v>
      </c>
      <c r="R622" s="2">
        <f t="shared" si="101"/>
        <v>378</v>
      </c>
      <c r="S622" s="2"/>
      <c r="T622" s="6">
        <f t="shared" si="94"/>
        <v>395000</v>
      </c>
      <c r="U622" s="4">
        <f>SUM(O622:$O$759)+T622</f>
        <v>447600</v>
      </c>
      <c r="V622" s="4">
        <f>SUM(O622:$O$756)</f>
        <v>52599.999999999971</v>
      </c>
      <c r="W622" s="4">
        <f>SUM(R622:$S$759)</f>
        <v>17766</v>
      </c>
    </row>
    <row r="623" spans="1:23" x14ac:dyDescent="0.15">
      <c r="A623">
        <v>3</v>
      </c>
      <c r="B623" s="1">
        <v>41877</v>
      </c>
      <c r="C623">
        <v>198.6</v>
      </c>
      <c r="D623">
        <v>199.8</v>
      </c>
      <c r="E623">
        <v>197.6</v>
      </c>
      <c r="F623">
        <v>197.9</v>
      </c>
      <c r="G623">
        <v>76158800</v>
      </c>
      <c r="H623" s="2">
        <f t="shared" si="95"/>
        <v>15071826520</v>
      </c>
      <c r="I623">
        <f t="shared" si="96"/>
        <v>-0.69999999999998863</v>
      </c>
      <c r="J623" t="str">
        <f t="shared" si="97"/>
        <v/>
      </c>
      <c r="K623">
        <f t="shared" si="98"/>
        <v>0.69999999999998863</v>
      </c>
      <c r="N623" s="2">
        <f t="shared" si="93"/>
        <v>2000</v>
      </c>
      <c r="O623" s="2">
        <f t="shared" si="99"/>
        <v>1399.9999999999773</v>
      </c>
      <c r="P623" s="2" t="str">
        <f t="shared" si="100"/>
        <v/>
      </c>
      <c r="Q623" s="2" t="str">
        <f t="shared" si="102"/>
        <v/>
      </c>
      <c r="R623" s="2" t="str">
        <f t="shared" si="101"/>
        <v/>
      </c>
      <c r="S623" s="2"/>
      <c r="T623" s="6">
        <f t="shared" si="94"/>
        <v>395800</v>
      </c>
      <c r="U623" s="4">
        <f>SUM(O623:$O$759)+T623</f>
        <v>448400</v>
      </c>
      <c r="V623" s="4">
        <f>SUM(O623:$O$756)</f>
        <v>52599.999999999971</v>
      </c>
      <c r="W623" s="4">
        <f>SUM(R623:$S$759)</f>
        <v>17388</v>
      </c>
    </row>
    <row r="624" spans="1:23" x14ac:dyDescent="0.15">
      <c r="A624">
        <v>3</v>
      </c>
      <c r="B624" s="1">
        <v>41876</v>
      </c>
      <c r="C624">
        <v>198.9</v>
      </c>
      <c r="D624">
        <v>199.8</v>
      </c>
      <c r="E624">
        <v>198</v>
      </c>
      <c r="F624">
        <v>198.6</v>
      </c>
      <c r="G624">
        <v>74611000</v>
      </c>
      <c r="H624" s="2">
        <f t="shared" si="95"/>
        <v>14817744600</v>
      </c>
      <c r="I624">
        <f t="shared" si="96"/>
        <v>9.9999999999994316E-2</v>
      </c>
      <c r="J624" t="str">
        <f t="shared" si="97"/>
        <v>高値割、安値割</v>
      </c>
      <c r="K624" t="str">
        <f t="shared" si="98"/>
        <v/>
      </c>
      <c r="N624" s="2">
        <f t="shared" si="93"/>
        <v>2000</v>
      </c>
      <c r="O624" s="2" t="str">
        <f t="shared" si="99"/>
        <v/>
      </c>
      <c r="P624" s="2" t="str">
        <f t="shared" si="100"/>
        <v/>
      </c>
      <c r="Q624" s="2" t="str">
        <f t="shared" si="102"/>
        <v/>
      </c>
      <c r="R624" s="2" t="str">
        <f t="shared" si="101"/>
        <v/>
      </c>
      <c r="S624" s="2"/>
      <c r="T624" s="6">
        <f t="shared" si="94"/>
        <v>397200</v>
      </c>
      <c r="U624" s="4">
        <f>SUM(O624:$O$759)+T624</f>
        <v>448400</v>
      </c>
      <c r="V624" s="4">
        <f>SUM(O624:$O$756)</f>
        <v>51199.999999999985</v>
      </c>
      <c r="W624" s="4">
        <f>SUM(R624:$S$759)</f>
        <v>17388</v>
      </c>
    </row>
    <row r="625" spans="1:23" x14ac:dyDescent="0.15">
      <c r="A625">
        <v>3</v>
      </c>
      <c r="B625" s="1">
        <v>41873</v>
      </c>
      <c r="C625">
        <v>200.1</v>
      </c>
      <c r="D625">
        <v>200.6</v>
      </c>
      <c r="E625">
        <v>198.4</v>
      </c>
      <c r="F625">
        <v>198.5</v>
      </c>
      <c r="G625">
        <v>115588000</v>
      </c>
      <c r="H625" s="2">
        <f t="shared" si="95"/>
        <v>22944218000</v>
      </c>
      <c r="I625">
        <f t="shared" si="96"/>
        <v>-0.40000000000000568</v>
      </c>
      <c r="J625" t="str">
        <f t="shared" si="97"/>
        <v>高値超、安値超</v>
      </c>
      <c r="K625" t="str">
        <f t="shared" si="98"/>
        <v/>
      </c>
      <c r="N625" s="2">
        <f t="shared" si="93"/>
        <v>2000</v>
      </c>
      <c r="O625" s="2" t="str">
        <f t="shared" si="99"/>
        <v/>
      </c>
      <c r="P625" s="2" t="str">
        <f t="shared" si="100"/>
        <v/>
      </c>
      <c r="Q625" s="2" t="str">
        <f t="shared" si="102"/>
        <v/>
      </c>
      <c r="R625" s="2" t="str">
        <f t="shared" si="101"/>
        <v/>
      </c>
      <c r="S625" s="2"/>
      <c r="T625" s="6">
        <f t="shared" si="94"/>
        <v>397000</v>
      </c>
      <c r="U625" s="4">
        <f>SUM(O625:$O$759)+T625</f>
        <v>448200</v>
      </c>
      <c r="V625" s="4">
        <f>SUM(O625:$O$756)</f>
        <v>51199.999999999985</v>
      </c>
      <c r="W625" s="4">
        <f>SUM(R625:$S$759)</f>
        <v>17388</v>
      </c>
    </row>
    <row r="626" spans="1:23" x14ac:dyDescent="0.15">
      <c r="A626">
        <v>3</v>
      </c>
      <c r="B626" s="1">
        <v>41872</v>
      </c>
      <c r="C626">
        <v>197.1</v>
      </c>
      <c r="D626">
        <v>199.5</v>
      </c>
      <c r="E626">
        <v>196.9</v>
      </c>
      <c r="F626">
        <v>198.9</v>
      </c>
      <c r="G626">
        <v>163461900</v>
      </c>
      <c r="H626" s="2">
        <f t="shared" si="95"/>
        <v>32512571910</v>
      </c>
      <c r="I626">
        <f t="shared" si="96"/>
        <v>2.2000000000000171</v>
      </c>
      <c r="J626" t="str">
        <f t="shared" si="97"/>
        <v>高値超、安値超</v>
      </c>
      <c r="K626" t="str">
        <f t="shared" si="98"/>
        <v/>
      </c>
      <c r="N626" s="2">
        <f t="shared" si="93"/>
        <v>2000</v>
      </c>
      <c r="O626" s="2" t="str">
        <f t="shared" si="99"/>
        <v/>
      </c>
      <c r="P626" s="2" t="str">
        <f t="shared" si="100"/>
        <v/>
      </c>
      <c r="Q626" s="2" t="str">
        <f t="shared" si="102"/>
        <v/>
      </c>
      <c r="R626" s="2" t="str">
        <f t="shared" si="101"/>
        <v/>
      </c>
      <c r="S626" s="2"/>
      <c r="T626" s="6">
        <f t="shared" si="94"/>
        <v>397800</v>
      </c>
      <c r="U626" s="4">
        <f>SUM(O626:$O$759)+T626</f>
        <v>449000</v>
      </c>
      <c r="V626" s="4">
        <f>SUM(O626:$O$756)</f>
        <v>51199.999999999985</v>
      </c>
      <c r="W626" s="4">
        <f>SUM(R626:$S$759)</f>
        <v>17388</v>
      </c>
    </row>
    <row r="627" spans="1:23" x14ac:dyDescent="0.15">
      <c r="A627">
        <v>3</v>
      </c>
      <c r="B627" s="1">
        <v>41871</v>
      </c>
      <c r="C627">
        <v>197.2</v>
      </c>
      <c r="D627">
        <v>197.7</v>
      </c>
      <c r="E627">
        <v>196.6</v>
      </c>
      <c r="F627">
        <v>196.7</v>
      </c>
      <c r="G627">
        <v>74768500</v>
      </c>
      <c r="H627" s="2">
        <f t="shared" si="95"/>
        <v>14706963950</v>
      </c>
      <c r="I627">
        <f t="shared" si="96"/>
        <v>-0.10000000000002274</v>
      </c>
      <c r="J627" t="str">
        <f t="shared" si="97"/>
        <v>高値超、安値超</v>
      </c>
      <c r="K627" t="str">
        <f t="shared" si="98"/>
        <v/>
      </c>
      <c r="N627" s="2">
        <f t="shared" si="93"/>
        <v>2000</v>
      </c>
      <c r="O627" s="2" t="str">
        <f t="shared" si="99"/>
        <v/>
      </c>
      <c r="P627" s="2" t="str">
        <f t="shared" si="100"/>
        <v/>
      </c>
      <c r="Q627" s="2" t="str">
        <f t="shared" si="102"/>
        <v/>
      </c>
      <c r="R627" s="2" t="str">
        <f t="shared" si="101"/>
        <v/>
      </c>
      <c r="S627" s="2"/>
      <c r="T627" s="6">
        <f t="shared" si="94"/>
        <v>393400</v>
      </c>
      <c r="U627" s="4">
        <f>SUM(O627:$O$759)+T627</f>
        <v>444600</v>
      </c>
      <c r="V627" s="4">
        <f>SUM(O627:$O$756)</f>
        <v>51199.999999999985</v>
      </c>
      <c r="W627" s="4">
        <f>SUM(R627:$S$759)</f>
        <v>17388</v>
      </c>
    </row>
    <row r="628" spans="1:23" x14ac:dyDescent="0.15">
      <c r="A628">
        <v>3</v>
      </c>
      <c r="B628" s="1">
        <v>41870</v>
      </c>
      <c r="C628">
        <v>197.1</v>
      </c>
      <c r="D628">
        <v>197.3</v>
      </c>
      <c r="E628">
        <v>196.5</v>
      </c>
      <c r="F628">
        <v>196.8</v>
      </c>
      <c r="G628">
        <v>75705500</v>
      </c>
      <c r="H628" s="2">
        <f t="shared" si="95"/>
        <v>14898842400</v>
      </c>
      <c r="I628">
        <f t="shared" si="96"/>
        <v>0.5</v>
      </c>
      <c r="J628" t="str">
        <f t="shared" si="97"/>
        <v/>
      </c>
      <c r="K628" t="str">
        <f t="shared" si="98"/>
        <v/>
      </c>
      <c r="N628" s="2">
        <f t="shared" si="93"/>
        <v>2000</v>
      </c>
      <c r="O628" s="2" t="str">
        <f t="shared" si="99"/>
        <v/>
      </c>
      <c r="P628" s="2" t="str">
        <f t="shared" si="100"/>
        <v/>
      </c>
      <c r="Q628" s="2" t="str">
        <f t="shared" si="102"/>
        <v/>
      </c>
      <c r="R628" s="2" t="str">
        <f t="shared" si="101"/>
        <v/>
      </c>
      <c r="S628" s="2"/>
      <c r="T628" s="6">
        <f t="shared" si="94"/>
        <v>393600</v>
      </c>
      <c r="U628" s="4">
        <f>SUM(O628:$O$759)+T628</f>
        <v>444800</v>
      </c>
      <c r="V628" s="4">
        <f>SUM(O628:$O$756)</f>
        <v>51199.999999999985</v>
      </c>
      <c r="W628" s="4">
        <f>SUM(R628:$S$759)</f>
        <v>17388</v>
      </c>
    </row>
    <row r="629" spans="1:23" x14ac:dyDescent="0.15">
      <c r="A629">
        <v>3</v>
      </c>
      <c r="B629" s="1">
        <v>41869</v>
      </c>
      <c r="C629">
        <v>197.1</v>
      </c>
      <c r="D629">
        <v>197.3</v>
      </c>
      <c r="E629">
        <v>195.8</v>
      </c>
      <c r="F629">
        <v>196.3</v>
      </c>
      <c r="G629">
        <v>68484200</v>
      </c>
      <c r="H629" s="2">
        <f t="shared" si="95"/>
        <v>13443448460</v>
      </c>
      <c r="I629">
        <f t="shared" si="96"/>
        <v>-0.19999999999998863</v>
      </c>
      <c r="J629" t="str">
        <f t="shared" si="97"/>
        <v/>
      </c>
      <c r="K629" t="str">
        <f t="shared" si="98"/>
        <v/>
      </c>
      <c r="N629" s="2">
        <f t="shared" si="93"/>
        <v>2000</v>
      </c>
      <c r="O629" s="2" t="str">
        <f t="shared" si="99"/>
        <v/>
      </c>
      <c r="P629" s="2" t="str">
        <f t="shared" si="100"/>
        <v/>
      </c>
      <c r="Q629" s="2">
        <f t="shared" si="102"/>
        <v>392800</v>
      </c>
      <c r="R629" s="2">
        <f t="shared" si="101"/>
        <v>378</v>
      </c>
      <c r="S629" s="2"/>
      <c r="T629" s="6">
        <f t="shared" si="94"/>
        <v>392600</v>
      </c>
      <c r="U629" s="4">
        <f>SUM(O629:$O$759)+T629</f>
        <v>443800</v>
      </c>
      <c r="V629" s="4">
        <f>SUM(O629:$O$756)</f>
        <v>51199.999999999985</v>
      </c>
      <c r="W629" s="4">
        <f>SUM(R629:$S$759)</f>
        <v>17388</v>
      </c>
    </row>
    <row r="630" spans="1:23" x14ac:dyDescent="0.15">
      <c r="A630">
        <v>3</v>
      </c>
      <c r="B630" s="1">
        <v>41866</v>
      </c>
      <c r="C630">
        <v>196.6</v>
      </c>
      <c r="D630">
        <v>196.7</v>
      </c>
      <c r="E630">
        <v>195.8</v>
      </c>
      <c r="F630">
        <v>196.5</v>
      </c>
      <c r="G630">
        <v>66718100</v>
      </c>
      <c r="H630" s="2">
        <f t="shared" si="95"/>
        <v>13110106650</v>
      </c>
      <c r="I630">
        <f t="shared" si="96"/>
        <v>9.9999999999994316E-2</v>
      </c>
      <c r="J630" t="str">
        <f t="shared" si="97"/>
        <v>高値超、安値超</v>
      </c>
      <c r="K630" t="str">
        <f t="shared" si="98"/>
        <v/>
      </c>
      <c r="N630" s="2">
        <f t="shared" si="93"/>
        <v>2000</v>
      </c>
      <c r="O630" s="2" t="str">
        <f t="shared" si="99"/>
        <v/>
      </c>
      <c r="P630" s="2">
        <f t="shared" si="100"/>
        <v>392800</v>
      </c>
      <c r="Q630" s="2">
        <f t="shared" si="102"/>
        <v>392800</v>
      </c>
      <c r="R630" s="2">
        <f t="shared" si="101"/>
        <v>378</v>
      </c>
      <c r="S630" s="2"/>
      <c r="T630" s="6">
        <f t="shared" si="94"/>
        <v>393000</v>
      </c>
      <c r="U630" s="4">
        <f>SUM(O630:$O$759)+T630</f>
        <v>444200</v>
      </c>
      <c r="V630" s="4">
        <f>SUM(O630:$O$756)</f>
        <v>51199.999999999985</v>
      </c>
      <c r="W630" s="4">
        <f>SUM(R630:$S$759)</f>
        <v>17010</v>
      </c>
    </row>
    <row r="631" spans="1:23" x14ac:dyDescent="0.15">
      <c r="A631">
        <v>3</v>
      </c>
      <c r="B631" s="1">
        <v>41865</v>
      </c>
      <c r="C631">
        <v>196.5</v>
      </c>
      <c r="D631">
        <v>196.6</v>
      </c>
      <c r="E631">
        <v>195.7</v>
      </c>
      <c r="F631">
        <v>196.4</v>
      </c>
      <c r="G631">
        <v>68687900</v>
      </c>
      <c r="H631" s="2">
        <f t="shared" si="95"/>
        <v>13490303560</v>
      </c>
      <c r="I631">
        <f t="shared" si="96"/>
        <v>0.70000000000001705</v>
      </c>
      <c r="J631" t="str">
        <f t="shared" si="97"/>
        <v>高値超、安値超</v>
      </c>
      <c r="K631">
        <f t="shared" si="98"/>
        <v>-0.70000000000001705</v>
      </c>
      <c r="N631" s="2">
        <f t="shared" si="93"/>
        <v>2000</v>
      </c>
      <c r="O631" s="2">
        <f t="shared" si="99"/>
        <v>-1400.0000000000341</v>
      </c>
      <c r="P631" s="2" t="str">
        <f t="shared" si="100"/>
        <v/>
      </c>
      <c r="Q631" s="2" t="str">
        <f t="shared" si="102"/>
        <v/>
      </c>
      <c r="R631" s="2" t="str">
        <f t="shared" si="101"/>
        <v/>
      </c>
      <c r="S631" s="2"/>
      <c r="T631" s="6">
        <f t="shared" si="94"/>
        <v>392800</v>
      </c>
      <c r="U631" s="4">
        <f>SUM(O631:$O$759)+T631</f>
        <v>444000</v>
      </c>
      <c r="V631" s="4">
        <f>SUM(O631:$O$756)</f>
        <v>51199.999999999985</v>
      </c>
      <c r="W631" s="4">
        <f>SUM(R631:$S$759)</f>
        <v>16632</v>
      </c>
    </row>
    <row r="632" spans="1:23" x14ac:dyDescent="0.15">
      <c r="A632">
        <v>3</v>
      </c>
      <c r="B632" s="1">
        <v>41864</v>
      </c>
      <c r="C632">
        <v>195.1</v>
      </c>
      <c r="D632">
        <v>196.2</v>
      </c>
      <c r="E632">
        <v>195</v>
      </c>
      <c r="F632">
        <v>195.7</v>
      </c>
      <c r="G632">
        <v>98214800</v>
      </c>
      <c r="H632" s="2">
        <f t="shared" si="95"/>
        <v>19220636360</v>
      </c>
      <c r="I632">
        <f t="shared" si="96"/>
        <v>0</v>
      </c>
      <c r="J632" t="str">
        <f t="shared" si="97"/>
        <v>高値割、安値割</v>
      </c>
      <c r="K632" t="str">
        <f t="shared" si="98"/>
        <v/>
      </c>
      <c r="N632" s="2">
        <f t="shared" si="93"/>
        <v>2000</v>
      </c>
      <c r="O632" s="2" t="str">
        <f t="shared" si="99"/>
        <v/>
      </c>
      <c r="P632" s="2" t="str">
        <f t="shared" si="100"/>
        <v/>
      </c>
      <c r="Q632" s="2">
        <f t="shared" si="102"/>
        <v>390200</v>
      </c>
      <c r="R632" s="2">
        <f t="shared" si="101"/>
        <v>378</v>
      </c>
      <c r="S632" s="2"/>
      <c r="T632" s="6">
        <f t="shared" si="94"/>
        <v>391400</v>
      </c>
      <c r="U632" s="4">
        <f>SUM(O632:$O$759)+T632</f>
        <v>444000</v>
      </c>
      <c r="V632" s="4">
        <f>SUM(O632:$O$756)</f>
        <v>52600.000000000029</v>
      </c>
      <c r="W632" s="4">
        <f>SUM(R632:$S$759)</f>
        <v>16632</v>
      </c>
    </row>
    <row r="633" spans="1:23" x14ac:dyDescent="0.15">
      <c r="A633">
        <v>3</v>
      </c>
      <c r="B633" s="1">
        <v>41863</v>
      </c>
      <c r="C633">
        <v>195.4</v>
      </c>
      <c r="D633">
        <v>197</v>
      </c>
      <c r="E633">
        <v>195.3</v>
      </c>
      <c r="F633">
        <v>195.7</v>
      </c>
      <c r="G633">
        <v>88374400</v>
      </c>
      <c r="H633" s="2">
        <f t="shared" si="95"/>
        <v>17294870080</v>
      </c>
      <c r="I633">
        <f t="shared" si="96"/>
        <v>0.59999999999999432</v>
      </c>
      <c r="J633" t="str">
        <f t="shared" si="97"/>
        <v>高値超、安値超</v>
      </c>
      <c r="K633" t="str">
        <f t="shared" si="98"/>
        <v/>
      </c>
      <c r="N633" s="2">
        <f t="shared" si="93"/>
        <v>2000</v>
      </c>
      <c r="O633" s="2" t="str">
        <f t="shared" si="99"/>
        <v/>
      </c>
      <c r="P633" s="2">
        <f t="shared" si="100"/>
        <v>390200</v>
      </c>
      <c r="Q633" s="2">
        <f t="shared" si="102"/>
        <v>390200</v>
      </c>
      <c r="R633" s="2">
        <f t="shared" si="101"/>
        <v>378</v>
      </c>
      <c r="S633" s="2"/>
      <c r="T633" s="6">
        <f t="shared" si="94"/>
        <v>391400</v>
      </c>
      <c r="U633" s="4">
        <f>SUM(O633:$O$759)+T633</f>
        <v>444000</v>
      </c>
      <c r="V633" s="4">
        <f>SUM(O633:$O$756)</f>
        <v>52600.000000000029</v>
      </c>
      <c r="W633" s="4">
        <f>SUM(R633:$S$759)</f>
        <v>16254</v>
      </c>
    </row>
    <row r="634" spans="1:23" x14ac:dyDescent="0.15">
      <c r="A634">
        <v>3</v>
      </c>
      <c r="B634" s="1">
        <v>41862</v>
      </c>
      <c r="C634">
        <v>196</v>
      </c>
      <c r="D634">
        <v>196.2</v>
      </c>
      <c r="E634">
        <v>195</v>
      </c>
      <c r="F634">
        <v>195.1</v>
      </c>
      <c r="G634">
        <v>117799600</v>
      </c>
      <c r="H634" s="2">
        <f t="shared" si="95"/>
        <v>22982701960</v>
      </c>
      <c r="I634">
        <f t="shared" si="96"/>
        <v>1.4000000000000057</v>
      </c>
      <c r="J634" t="str">
        <f t="shared" si="97"/>
        <v>高値超、安値超</v>
      </c>
      <c r="K634">
        <f t="shared" si="98"/>
        <v>-1.4000000000000057</v>
      </c>
      <c r="N634" s="2">
        <f t="shared" si="93"/>
        <v>2000</v>
      </c>
      <c r="O634" s="2">
        <f t="shared" si="99"/>
        <v>-2800.0000000000114</v>
      </c>
      <c r="P634" s="2" t="str">
        <f t="shared" si="100"/>
        <v/>
      </c>
      <c r="Q634" s="2">
        <f t="shared" si="102"/>
        <v>393600</v>
      </c>
      <c r="R634" s="2">
        <f t="shared" si="101"/>
        <v>378</v>
      </c>
      <c r="S634" s="2"/>
      <c r="T634" s="6">
        <f t="shared" si="94"/>
        <v>390200</v>
      </c>
      <c r="U634" s="4">
        <f>SUM(O634:$O$759)+T634</f>
        <v>442800</v>
      </c>
      <c r="V634" s="4">
        <f>SUM(O634:$O$756)</f>
        <v>52600.000000000029</v>
      </c>
      <c r="W634" s="4">
        <f>SUM(R634:$S$759)</f>
        <v>15876</v>
      </c>
    </row>
    <row r="635" spans="1:23" x14ac:dyDescent="0.15">
      <c r="A635">
        <v>3</v>
      </c>
      <c r="B635" s="1">
        <v>41859</v>
      </c>
      <c r="C635">
        <v>194.9</v>
      </c>
      <c r="D635">
        <v>195.3</v>
      </c>
      <c r="E635">
        <v>193.1</v>
      </c>
      <c r="F635">
        <v>193.7</v>
      </c>
      <c r="G635">
        <v>187885300</v>
      </c>
      <c r="H635" s="2">
        <f t="shared" si="95"/>
        <v>36393382610</v>
      </c>
      <c r="I635">
        <f t="shared" si="96"/>
        <v>-3.1000000000000227</v>
      </c>
      <c r="J635" t="str">
        <f t="shared" si="97"/>
        <v>高値割、安値割</v>
      </c>
      <c r="K635" t="str">
        <f t="shared" si="98"/>
        <v/>
      </c>
      <c r="N635" s="2">
        <f t="shared" si="93"/>
        <v>2000</v>
      </c>
      <c r="O635" s="2" t="str">
        <f t="shared" si="99"/>
        <v/>
      </c>
      <c r="P635" s="2">
        <f t="shared" si="100"/>
        <v>393600</v>
      </c>
      <c r="Q635" s="2" t="str">
        <f t="shared" si="102"/>
        <v/>
      </c>
      <c r="R635" s="2" t="str">
        <f t="shared" si="101"/>
        <v/>
      </c>
      <c r="S635" s="2"/>
      <c r="T635" s="6">
        <f t="shared" si="94"/>
        <v>387400</v>
      </c>
      <c r="U635" s="4">
        <f>SUM(O635:$O$759)+T635</f>
        <v>442800</v>
      </c>
      <c r="V635" s="4">
        <f>SUM(O635:$O$756)</f>
        <v>55400.000000000029</v>
      </c>
      <c r="W635" s="4">
        <f>SUM(R635:$S$759)</f>
        <v>15498</v>
      </c>
    </row>
    <row r="636" spans="1:23" x14ac:dyDescent="0.15">
      <c r="A636">
        <v>3</v>
      </c>
      <c r="B636" s="1">
        <v>41858</v>
      </c>
      <c r="C636">
        <v>195.4</v>
      </c>
      <c r="D636">
        <v>196.8</v>
      </c>
      <c r="E636">
        <v>194</v>
      </c>
      <c r="F636">
        <v>196.8</v>
      </c>
      <c r="G636">
        <v>201893700</v>
      </c>
      <c r="H636" s="2">
        <f t="shared" si="95"/>
        <v>39732680160</v>
      </c>
      <c r="I636">
        <f t="shared" si="96"/>
        <v>1.7000000000000171</v>
      </c>
      <c r="J636" t="str">
        <f t="shared" si="97"/>
        <v/>
      </c>
      <c r="K636">
        <f t="shared" si="98"/>
        <v>-1.7000000000000171</v>
      </c>
      <c r="N636" s="2">
        <f t="shared" si="93"/>
        <v>2000</v>
      </c>
      <c r="O636" s="2">
        <f t="shared" si="99"/>
        <v>-3400.0000000000341</v>
      </c>
      <c r="P636" s="2">
        <f t="shared" si="100"/>
        <v>390200</v>
      </c>
      <c r="Q636" s="2" t="str">
        <f t="shared" si="102"/>
        <v/>
      </c>
      <c r="R636" s="2" t="str">
        <f t="shared" si="101"/>
        <v/>
      </c>
      <c r="S636" s="2"/>
      <c r="T636" s="6">
        <f t="shared" si="94"/>
        <v>393600</v>
      </c>
      <c r="U636" s="4">
        <f>SUM(O636:$O$759)+T636</f>
        <v>449000</v>
      </c>
      <c r="V636" s="4">
        <f>SUM(O636:$O$756)</f>
        <v>55400.000000000029</v>
      </c>
      <c r="W636" s="4">
        <f>SUM(R636:$S$759)</f>
        <v>15498</v>
      </c>
    </row>
    <row r="637" spans="1:23" x14ac:dyDescent="0.15">
      <c r="A637">
        <v>3</v>
      </c>
      <c r="B637" s="1">
        <v>41857</v>
      </c>
      <c r="C637">
        <v>196.6</v>
      </c>
      <c r="D637">
        <v>196.8</v>
      </c>
      <c r="E637">
        <v>195</v>
      </c>
      <c r="F637">
        <v>195.1</v>
      </c>
      <c r="G637">
        <v>164139700</v>
      </c>
      <c r="H637" s="2">
        <f t="shared" si="95"/>
        <v>32023655470</v>
      </c>
      <c r="I637">
        <f t="shared" si="96"/>
        <v>-1.8000000000000114</v>
      </c>
      <c r="J637" t="str">
        <f t="shared" si="97"/>
        <v>高値割、安値割</v>
      </c>
      <c r="K637">
        <f t="shared" si="98"/>
        <v>1.8000000000000114</v>
      </c>
      <c r="N637" s="2">
        <f t="shared" si="93"/>
        <v>2000</v>
      </c>
      <c r="O637" s="2">
        <f t="shared" si="99"/>
        <v>3600.0000000000227</v>
      </c>
      <c r="P637" s="2">
        <f t="shared" si="100"/>
        <v>393800</v>
      </c>
      <c r="Q637" s="2" t="str">
        <f t="shared" si="102"/>
        <v/>
      </c>
      <c r="R637" s="2" t="str">
        <f t="shared" si="101"/>
        <v/>
      </c>
      <c r="S637" s="2"/>
      <c r="T637" s="6">
        <f t="shared" si="94"/>
        <v>390200</v>
      </c>
      <c r="U637" s="4">
        <f>SUM(O637:$O$759)+T637</f>
        <v>449000.00000000006</v>
      </c>
      <c r="V637" s="4">
        <f>SUM(O637:$O$756)</f>
        <v>58800.000000000073</v>
      </c>
      <c r="W637" s="4">
        <f>SUM(R637:$S$759)</f>
        <v>15498</v>
      </c>
    </row>
    <row r="638" spans="1:23" x14ac:dyDescent="0.15">
      <c r="A638">
        <v>3</v>
      </c>
      <c r="B638" s="1">
        <v>41856</v>
      </c>
      <c r="C638">
        <v>197.8</v>
      </c>
      <c r="D638">
        <v>198.9</v>
      </c>
      <c r="E638">
        <v>196.7</v>
      </c>
      <c r="F638">
        <v>196.9</v>
      </c>
      <c r="G638">
        <v>151474300</v>
      </c>
      <c r="H638" s="2">
        <f t="shared" si="95"/>
        <v>29825289670</v>
      </c>
      <c r="I638">
        <f t="shared" si="96"/>
        <v>-0.19999999999998863</v>
      </c>
      <c r="J638" t="str">
        <f t="shared" si="97"/>
        <v>高値割、安値割</v>
      </c>
      <c r="K638">
        <f t="shared" si="98"/>
        <v>0.19999999999998863</v>
      </c>
      <c r="N638" s="2">
        <f t="shared" si="93"/>
        <v>2000</v>
      </c>
      <c r="O638" s="2">
        <f t="shared" si="99"/>
        <v>399.99999999997726</v>
      </c>
      <c r="P638" s="2">
        <f t="shared" si="100"/>
        <v>394200</v>
      </c>
      <c r="Q638" s="2">
        <f t="shared" si="102"/>
        <v>394200</v>
      </c>
      <c r="R638" s="2">
        <f t="shared" si="101"/>
        <v>378</v>
      </c>
      <c r="S638" s="2"/>
      <c r="T638" s="6">
        <f t="shared" si="94"/>
        <v>393800</v>
      </c>
      <c r="U638" s="4">
        <f>SUM(O638:$O$759)+T638</f>
        <v>449000.00000000006</v>
      </c>
      <c r="V638" s="4">
        <f>SUM(O638:$O$756)</f>
        <v>55200.000000000044</v>
      </c>
      <c r="W638" s="4">
        <f>SUM(R638:$S$759)</f>
        <v>15498</v>
      </c>
    </row>
    <row r="639" spans="1:23" x14ac:dyDescent="0.15">
      <c r="A639">
        <v>3</v>
      </c>
      <c r="B639" s="1">
        <v>41855</v>
      </c>
      <c r="C639">
        <v>199.4</v>
      </c>
      <c r="D639">
        <v>199.6</v>
      </c>
      <c r="E639">
        <v>197.1</v>
      </c>
      <c r="F639">
        <v>197.1</v>
      </c>
      <c r="G639">
        <v>181780400</v>
      </c>
      <c r="H639" s="2">
        <f t="shared" si="95"/>
        <v>35828916840</v>
      </c>
      <c r="I639">
        <f t="shared" si="96"/>
        <v>-2.7000000000000171</v>
      </c>
      <c r="J639" t="str">
        <f t="shared" si="97"/>
        <v>高値割、安値割</v>
      </c>
      <c r="K639">
        <f t="shared" si="98"/>
        <v>2.7000000000000171</v>
      </c>
      <c r="N639" s="2">
        <f t="shared" si="93"/>
        <v>2000</v>
      </c>
      <c r="O639" s="2">
        <f t="shared" si="99"/>
        <v>5400.0000000000346</v>
      </c>
      <c r="P639" s="2" t="str">
        <f t="shared" si="100"/>
        <v/>
      </c>
      <c r="Q639" s="2">
        <f t="shared" si="102"/>
        <v>403000</v>
      </c>
      <c r="R639" s="2">
        <f t="shared" si="101"/>
        <v>378</v>
      </c>
      <c r="S639" s="2"/>
      <c r="T639" s="6">
        <f t="shared" si="94"/>
        <v>394200</v>
      </c>
      <c r="U639" s="4">
        <f>SUM(O639:$O$759)+T639</f>
        <v>449000.00000000006</v>
      </c>
      <c r="V639" s="4">
        <f>SUM(O639:$O$756)</f>
        <v>54800.000000000073</v>
      </c>
      <c r="W639" s="4">
        <f>SUM(R639:$S$759)</f>
        <v>15120</v>
      </c>
    </row>
    <row r="640" spans="1:23" x14ac:dyDescent="0.15">
      <c r="A640">
        <v>3</v>
      </c>
      <c r="B640" s="1">
        <v>41852</v>
      </c>
      <c r="C640">
        <v>200.7</v>
      </c>
      <c r="D640">
        <v>201</v>
      </c>
      <c r="E640">
        <v>199.6</v>
      </c>
      <c r="F640">
        <v>199.8</v>
      </c>
      <c r="G640">
        <v>154505200</v>
      </c>
      <c r="H640" s="2">
        <f t="shared" si="95"/>
        <v>30870138960</v>
      </c>
      <c r="I640">
        <f t="shared" si="96"/>
        <v>-1.6999999999999886</v>
      </c>
      <c r="J640" t="str">
        <f t="shared" si="97"/>
        <v>高値割、安値割</v>
      </c>
      <c r="K640" t="str">
        <f t="shared" si="98"/>
        <v/>
      </c>
      <c r="N640" s="2">
        <f t="shared" si="93"/>
        <v>2000</v>
      </c>
      <c r="O640" s="2" t="str">
        <f t="shared" si="99"/>
        <v/>
      </c>
      <c r="P640" s="2">
        <f t="shared" si="100"/>
        <v>403000</v>
      </c>
      <c r="Q640" s="2">
        <f t="shared" si="102"/>
        <v>403000</v>
      </c>
      <c r="R640" s="2">
        <f t="shared" si="101"/>
        <v>378</v>
      </c>
      <c r="S640" s="2"/>
      <c r="T640" s="6">
        <f t="shared" si="94"/>
        <v>399600</v>
      </c>
      <c r="U640" s="4">
        <f>SUM(O640:$O$759)+T640</f>
        <v>449000</v>
      </c>
      <c r="V640" s="4">
        <f>SUM(O640:$O$756)</f>
        <v>49400.000000000029</v>
      </c>
      <c r="W640" s="4">
        <f>SUM(R640:$S$759)</f>
        <v>14742</v>
      </c>
    </row>
    <row r="641" spans="1:23" x14ac:dyDescent="0.15">
      <c r="A641">
        <v>3</v>
      </c>
      <c r="B641" s="1">
        <v>41851</v>
      </c>
      <c r="C641">
        <v>202.5</v>
      </c>
      <c r="D641">
        <v>204.2</v>
      </c>
      <c r="E641">
        <v>201.5</v>
      </c>
      <c r="F641">
        <v>201.5</v>
      </c>
      <c r="G641">
        <v>150940500</v>
      </c>
      <c r="H641" s="2">
        <f t="shared" si="95"/>
        <v>30414510750</v>
      </c>
      <c r="I641">
        <f t="shared" si="96"/>
        <v>0.19999999999998863</v>
      </c>
      <c r="J641" t="str">
        <f t="shared" si="97"/>
        <v>高値超、安値超</v>
      </c>
      <c r="K641">
        <f t="shared" si="98"/>
        <v>-0.19999999999998863</v>
      </c>
      <c r="N641" s="2">
        <f t="shared" si="93"/>
        <v>2000</v>
      </c>
      <c r="O641" s="2">
        <f t="shared" si="99"/>
        <v>-399.99999999997726</v>
      </c>
      <c r="P641" s="2" t="str">
        <f t="shared" si="100"/>
        <v/>
      </c>
      <c r="Q641" s="2" t="str">
        <f t="shared" si="102"/>
        <v/>
      </c>
      <c r="R641" s="2" t="str">
        <f t="shared" si="101"/>
        <v/>
      </c>
      <c r="S641" s="2"/>
      <c r="T641" s="6">
        <f t="shared" si="94"/>
        <v>403000</v>
      </c>
      <c r="U641" s="4">
        <f>SUM(O641:$O$759)+T641</f>
        <v>452400</v>
      </c>
      <c r="V641" s="4">
        <f>SUM(O641:$O$756)</f>
        <v>49400.000000000029</v>
      </c>
      <c r="W641" s="4">
        <f>SUM(R641:$S$759)</f>
        <v>14364</v>
      </c>
    </row>
    <row r="642" spans="1:23" x14ac:dyDescent="0.15">
      <c r="A642">
        <v>3</v>
      </c>
      <c r="B642" s="1">
        <v>41850</v>
      </c>
      <c r="C642">
        <v>201.3</v>
      </c>
      <c r="D642">
        <v>202.2</v>
      </c>
      <c r="E642">
        <v>200.6</v>
      </c>
      <c r="F642">
        <v>201.3</v>
      </c>
      <c r="G642">
        <v>118637600</v>
      </c>
      <c r="H642" s="2">
        <f t="shared" si="95"/>
        <v>23881748880</v>
      </c>
      <c r="I642">
        <f t="shared" si="96"/>
        <v>-1.0999999999999943</v>
      </c>
      <c r="J642" t="str">
        <f t="shared" si="97"/>
        <v>高値割、安値割</v>
      </c>
      <c r="K642" t="str">
        <f t="shared" si="98"/>
        <v/>
      </c>
      <c r="N642" s="2">
        <f t="shared" si="93"/>
        <v>2000</v>
      </c>
      <c r="O642" s="2" t="str">
        <f t="shared" si="99"/>
        <v/>
      </c>
      <c r="P642" s="2" t="str">
        <f t="shared" si="100"/>
        <v/>
      </c>
      <c r="Q642" s="2" t="str">
        <f t="shared" si="102"/>
        <v/>
      </c>
      <c r="R642" s="2" t="str">
        <f t="shared" si="101"/>
        <v/>
      </c>
      <c r="S642" s="2"/>
      <c r="T642" s="6">
        <f t="shared" si="94"/>
        <v>402600</v>
      </c>
      <c r="U642" s="4">
        <f>SUM(O642:$O$759)+T642</f>
        <v>452400</v>
      </c>
      <c r="V642" s="4">
        <f>SUM(O642:$O$756)</f>
        <v>49800.000000000015</v>
      </c>
      <c r="W642" s="4">
        <f>SUM(R642:$S$759)</f>
        <v>14364</v>
      </c>
    </row>
    <row r="643" spans="1:23" x14ac:dyDescent="0.15">
      <c r="A643">
        <v>3</v>
      </c>
      <c r="B643" s="1">
        <v>41849</v>
      </c>
      <c r="C643">
        <v>203.5</v>
      </c>
      <c r="D643">
        <v>203.6</v>
      </c>
      <c r="E643">
        <v>202.2</v>
      </c>
      <c r="F643">
        <v>202.4</v>
      </c>
      <c r="G643">
        <v>90707700</v>
      </c>
      <c r="H643" s="2">
        <f t="shared" si="95"/>
        <v>18359238480</v>
      </c>
      <c r="I643">
        <f t="shared" si="96"/>
        <v>-1.0999999999999943</v>
      </c>
      <c r="J643" t="str">
        <f t="shared" si="97"/>
        <v/>
      </c>
      <c r="K643" t="str">
        <f t="shared" si="98"/>
        <v/>
      </c>
      <c r="N643" s="2">
        <f t="shared" si="93"/>
        <v>2000</v>
      </c>
      <c r="O643" s="2" t="str">
        <f t="shared" si="99"/>
        <v/>
      </c>
      <c r="P643" s="2" t="str">
        <f t="shared" si="100"/>
        <v/>
      </c>
      <c r="Q643" s="2">
        <f t="shared" si="102"/>
        <v>401200</v>
      </c>
      <c r="R643" s="2">
        <f t="shared" si="101"/>
        <v>378</v>
      </c>
      <c r="S643" s="2"/>
      <c r="T643" s="6">
        <f t="shared" si="94"/>
        <v>404800</v>
      </c>
      <c r="U643" s="4">
        <f>SUM(O643:$O$759)+T643</f>
        <v>454600</v>
      </c>
      <c r="V643" s="4">
        <f>SUM(O643:$O$756)</f>
        <v>49800.000000000015</v>
      </c>
      <c r="W643" s="4">
        <f>SUM(R643:$S$759)</f>
        <v>14364</v>
      </c>
    </row>
    <row r="644" spans="1:23" x14ac:dyDescent="0.15">
      <c r="A644">
        <v>3</v>
      </c>
      <c r="B644" s="1">
        <v>41848</v>
      </c>
      <c r="C644">
        <v>200</v>
      </c>
      <c r="D644">
        <v>203.6</v>
      </c>
      <c r="E644">
        <v>199.5</v>
      </c>
      <c r="F644">
        <v>203.5</v>
      </c>
      <c r="G644">
        <v>220178300</v>
      </c>
      <c r="H644" s="2">
        <f t="shared" si="95"/>
        <v>44806284050</v>
      </c>
      <c r="I644">
        <f t="shared" si="96"/>
        <v>2.9000000000000057</v>
      </c>
      <c r="J644" t="str">
        <f t="shared" si="97"/>
        <v>高値超、安値超</v>
      </c>
      <c r="K644" t="str">
        <f t="shared" si="98"/>
        <v/>
      </c>
      <c r="N644" s="2">
        <f t="shared" si="93"/>
        <v>2000</v>
      </c>
      <c r="O644" s="2" t="str">
        <f t="shared" si="99"/>
        <v/>
      </c>
      <c r="P644" s="2">
        <f t="shared" si="100"/>
        <v>401200</v>
      </c>
      <c r="Q644" s="2" t="str">
        <f t="shared" si="102"/>
        <v/>
      </c>
      <c r="R644" s="2" t="str">
        <f t="shared" si="101"/>
        <v/>
      </c>
      <c r="S644" s="2"/>
      <c r="T644" s="6">
        <f t="shared" si="94"/>
        <v>407000</v>
      </c>
      <c r="U644" s="4">
        <f>SUM(O644:$O$759)+T644</f>
        <v>456800</v>
      </c>
      <c r="V644" s="4">
        <f>SUM(O644:$O$756)</f>
        <v>49800.000000000015</v>
      </c>
      <c r="W644" s="4">
        <f>SUM(R644:$S$759)</f>
        <v>13986</v>
      </c>
    </row>
    <row r="645" spans="1:23" x14ac:dyDescent="0.15">
      <c r="A645">
        <v>3</v>
      </c>
      <c r="B645" s="1">
        <v>41845</v>
      </c>
      <c r="C645">
        <v>199.5</v>
      </c>
      <c r="D645">
        <v>201.1</v>
      </c>
      <c r="E645">
        <v>198.3</v>
      </c>
      <c r="F645">
        <v>200.6</v>
      </c>
      <c r="G645">
        <v>183112800</v>
      </c>
      <c r="H645" s="2">
        <f t="shared" si="95"/>
        <v>36732427680</v>
      </c>
      <c r="I645">
        <f t="shared" si="96"/>
        <v>1.4000000000000057</v>
      </c>
      <c r="J645" t="str">
        <f t="shared" si="97"/>
        <v/>
      </c>
      <c r="K645">
        <f t="shared" si="98"/>
        <v>-1.4000000000000057</v>
      </c>
      <c r="N645" s="2">
        <f t="shared" si="93"/>
        <v>2000</v>
      </c>
      <c r="O645" s="2">
        <f t="shared" si="99"/>
        <v>-2800.0000000000114</v>
      </c>
      <c r="P645" s="2">
        <f t="shared" si="100"/>
        <v>398400</v>
      </c>
      <c r="Q645" s="2">
        <f t="shared" si="102"/>
        <v>398400</v>
      </c>
      <c r="R645" s="2">
        <f t="shared" si="101"/>
        <v>378</v>
      </c>
      <c r="S645" s="2"/>
      <c r="T645" s="6">
        <f t="shared" si="94"/>
        <v>401200</v>
      </c>
      <c r="U645" s="4">
        <f>SUM(O645:$O$759)+T645</f>
        <v>451000</v>
      </c>
      <c r="V645" s="4">
        <f>SUM(O645:$O$756)</f>
        <v>49800.000000000015</v>
      </c>
      <c r="W645" s="4">
        <f>SUM(R645:$S$759)</f>
        <v>13986</v>
      </c>
    </row>
    <row r="646" spans="1:23" x14ac:dyDescent="0.15">
      <c r="A646">
        <v>3</v>
      </c>
      <c r="B646" s="1">
        <v>41844</v>
      </c>
      <c r="C646">
        <v>199.2</v>
      </c>
      <c r="D646">
        <v>200.3</v>
      </c>
      <c r="E646">
        <v>199</v>
      </c>
      <c r="F646">
        <v>199.2</v>
      </c>
      <c r="G646">
        <v>137487600</v>
      </c>
      <c r="H646" s="2">
        <f t="shared" si="95"/>
        <v>27387529920</v>
      </c>
      <c r="I646">
        <f t="shared" si="96"/>
        <v>-0.30000000000001137</v>
      </c>
      <c r="J646" t="str">
        <f t="shared" si="97"/>
        <v>高値割、安値割</v>
      </c>
      <c r="K646">
        <f t="shared" si="98"/>
        <v>0.30000000000001137</v>
      </c>
      <c r="N646" s="2">
        <f t="shared" si="93"/>
        <v>2000</v>
      </c>
      <c r="O646" s="2">
        <f t="shared" si="99"/>
        <v>600.00000000002274</v>
      </c>
      <c r="P646" s="2" t="str">
        <f t="shared" si="100"/>
        <v/>
      </c>
      <c r="Q646" s="2" t="str">
        <f t="shared" si="102"/>
        <v/>
      </c>
      <c r="R646" s="2" t="str">
        <f t="shared" si="101"/>
        <v/>
      </c>
      <c r="S646" s="2"/>
      <c r="T646" s="6">
        <f t="shared" si="94"/>
        <v>398400</v>
      </c>
      <c r="U646" s="4">
        <f>SUM(O646:$O$759)+T646</f>
        <v>451000</v>
      </c>
      <c r="V646" s="4">
        <f>SUM(O646:$O$756)</f>
        <v>52600.000000000029</v>
      </c>
      <c r="W646" s="4">
        <f>SUM(R646:$S$759)</f>
        <v>13608</v>
      </c>
    </row>
    <row r="647" spans="1:23" x14ac:dyDescent="0.15">
      <c r="A647">
        <v>3</v>
      </c>
      <c r="B647" s="1">
        <v>41843</v>
      </c>
      <c r="C647">
        <v>200.3</v>
      </c>
      <c r="D647">
        <v>200.4</v>
      </c>
      <c r="E647">
        <v>199.1</v>
      </c>
      <c r="F647">
        <v>199.5</v>
      </c>
      <c r="G647">
        <v>129245000</v>
      </c>
      <c r="H647" s="2">
        <f t="shared" si="95"/>
        <v>25784377500</v>
      </c>
      <c r="I647">
        <f t="shared" si="96"/>
        <v>-0.5</v>
      </c>
      <c r="J647" t="str">
        <f t="shared" si="97"/>
        <v>高値割、安値割</v>
      </c>
      <c r="K647" t="str">
        <f t="shared" si="98"/>
        <v/>
      </c>
      <c r="N647" s="2">
        <f t="shared" si="93"/>
        <v>2000</v>
      </c>
      <c r="O647" s="2" t="str">
        <f t="shared" si="99"/>
        <v/>
      </c>
      <c r="P647" s="2" t="str">
        <f t="shared" si="100"/>
        <v/>
      </c>
      <c r="Q647" s="2" t="str">
        <f t="shared" si="102"/>
        <v/>
      </c>
      <c r="R647" s="2" t="str">
        <f t="shared" si="101"/>
        <v/>
      </c>
      <c r="S647" s="2"/>
      <c r="T647" s="6">
        <f t="shared" si="94"/>
        <v>399000</v>
      </c>
      <c r="U647" s="4">
        <f>SUM(O647:$O$759)+T647</f>
        <v>451000</v>
      </c>
      <c r="V647" s="4">
        <f>SUM(O647:$O$756)</f>
        <v>52000</v>
      </c>
      <c r="W647" s="4">
        <f>SUM(R647:$S$759)</f>
        <v>13608</v>
      </c>
    </row>
    <row r="648" spans="1:23" x14ac:dyDescent="0.15">
      <c r="A648">
        <v>3</v>
      </c>
      <c r="B648" s="1">
        <v>41842</v>
      </c>
      <c r="C648">
        <v>200.7</v>
      </c>
      <c r="D648">
        <v>201.1</v>
      </c>
      <c r="E648">
        <v>199.2</v>
      </c>
      <c r="F648">
        <v>200</v>
      </c>
      <c r="G648">
        <v>191400500</v>
      </c>
      <c r="H648" s="2">
        <f t="shared" si="95"/>
        <v>38280100000</v>
      </c>
      <c r="I648">
        <f t="shared" si="96"/>
        <v>0</v>
      </c>
      <c r="J648" t="str">
        <f t="shared" si="97"/>
        <v/>
      </c>
      <c r="K648" t="str">
        <f t="shared" si="98"/>
        <v/>
      </c>
      <c r="N648" s="2">
        <f t="shared" si="93"/>
        <v>2000</v>
      </c>
      <c r="O648" s="2" t="str">
        <f t="shared" si="99"/>
        <v/>
      </c>
      <c r="P648" s="2" t="str">
        <f t="shared" si="100"/>
        <v/>
      </c>
      <c r="Q648" s="2" t="str">
        <f t="shared" si="102"/>
        <v/>
      </c>
      <c r="R648" s="2" t="str">
        <f t="shared" si="101"/>
        <v/>
      </c>
      <c r="S648" s="2"/>
      <c r="T648" s="6">
        <f t="shared" si="94"/>
        <v>400000</v>
      </c>
      <c r="U648" s="4">
        <f>SUM(O648:$O$759)+T648</f>
        <v>452000</v>
      </c>
      <c r="V648" s="4">
        <f>SUM(O648:$O$756)</f>
        <v>52000</v>
      </c>
      <c r="W648" s="4">
        <f>SUM(R648:$S$759)</f>
        <v>13608</v>
      </c>
    </row>
    <row r="649" spans="1:23" x14ac:dyDescent="0.15">
      <c r="A649">
        <v>3</v>
      </c>
      <c r="B649" s="1">
        <v>41838</v>
      </c>
      <c r="C649">
        <v>200</v>
      </c>
      <c r="D649">
        <v>201</v>
      </c>
      <c r="E649">
        <v>200</v>
      </c>
      <c r="F649">
        <v>200</v>
      </c>
      <c r="G649">
        <v>43079900</v>
      </c>
      <c r="H649" s="2">
        <f t="shared" si="95"/>
        <v>8615980000</v>
      </c>
      <c r="I649">
        <f t="shared" si="96"/>
        <v>-1</v>
      </c>
      <c r="J649" t="str">
        <f t="shared" si="97"/>
        <v/>
      </c>
      <c r="K649" t="str">
        <f t="shared" si="98"/>
        <v/>
      </c>
      <c r="N649" s="2">
        <f t="shared" si="93"/>
        <v>2000</v>
      </c>
      <c r="O649" s="2" t="str">
        <f t="shared" si="99"/>
        <v/>
      </c>
      <c r="P649" s="2" t="str">
        <f t="shared" si="100"/>
        <v/>
      </c>
      <c r="Q649" s="2" t="str">
        <f t="shared" si="102"/>
        <v/>
      </c>
      <c r="R649" s="2" t="str">
        <f t="shared" si="101"/>
        <v/>
      </c>
      <c r="S649" s="2"/>
      <c r="T649" s="6">
        <f t="shared" si="94"/>
        <v>400000</v>
      </c>
      <c r="U649" s="4">
        <f>SUM(O649:$O$759)+T649</f>
        <v>452000</v>
      </c>
      <c r="V649" s="4">
        <f>SUM(O649:$O$756)</f>
        <v>52000</v>
      </c>
      <c r="W649" s="4">
        <f>SUM(R649:$S$759)</f>
        <v>13608</v>
      </c>
    </row>
    <row r="650" spans="1:23" x14ac:dyDescent="0.15">
      <c r="A650">
        <v>3</v>
      </c>
      <c r="B650" s="1">
        <v>41837</v>
      </c>
      <c r="C650">
        <v>202</v>
      </c>
      <c r="D650">
        <v>203</v>
      </c>
      <c r="E650">
        <v>200</v>
      </c>
      <c r="F650">
        <v>201</v>
      </c>
      <c r="G650">
        <v>76908400</v>
      </c>
      <c r="H650" s="2">
        <f t="shared" si="95"/>
        <v>15458588400</v>
      </c>
      <c r="I650">
        <f t="shared" si="96"/>
        <v>0</v>
      </c>
      <c r="J650" t="str">
        <f t="shared" si="97"/>
        <v/>
      </c>
      <c r="K650" t="str">
        <f t="shared" si="98"/>
        <v/>
      </c>
      <c r="N650" s="2">
        <f t="shared" si="93"/>
        <v>2000</v>
      </c>
      <c r="O650" s="2" t="str">
        <f t="shared" si="99"/>
        <v/>
      </c>
      <c r="P650" s="2" t="str">
        <f t="shared" si="100"/>
        <v/>
      </c>
      <c r="Q650" s="2" t="str">
        <f t="shared" si="102"/>
        <v/>
      </c>
      <c r="R650" s="2" t="str">
        <f t="shared" si="101"/>
        <v/>
      </c>
      <c r="S650" s="2"/>
      <c r="T650" s="6">
        <f t="shared" si="94"/>
        <v>402000</v>
      </c>
      <c r="U650" s="4">
        <f>SUM(O650:$O$759)+T650</f>
        <v>454000</v>
      </c>
      <c r="V650" s="4">
        <f>SUM(O650:$O$756)</f>
        <v>52000</v>
      </c>
      <c r="W650" s="4">
        <f>SUM(R650:$S$759)</f>
        <v>13608</v>
      </c>
    </row>
    <row r="651" spans="1:23" x14ac:dyDescent="0.15">
      <c r="A651">
        <v>3</v>
      </c>
      <c r="B651" s="1">
        <v>41836</v>
      </c>
      <c r="C651">
        <v>201</v>
      </c>
      <c r="D651">
        <v>203</v>
      </c>
      <c r="E651">
        <v>200</v>
      </c>
      <c r="F651">
        <v>201</v>
      </c>
      <c r="G651">
        <v>83070700</v>
      </c>
      <c r="H651" s="2">
        <f t="shared" si="95"/>
        <v>16697210700</v>
      </c>
      <c r="I651">
        <f t="shared" si="96"/>
        <v>0</v>
      </c>
      <c r="J651" t="str">
        <f t="shared" si="97"/>
        <v/>
      </c>
      <c r="K651" t="str">
        <f t="shared" si="98"/>
        <v/>
      </c>
      <c r="N651" s="2">
        <f t="shared" si="93"/>
        <v>2000</v>
      </c>
      <c r="O651" s="2" t="str">
        <f t="shared" si="99"/>
        <v/>
      </c>
      <c r="P651" s="2" t="str">
        <f t="shared" si="100"/>
        <v/>
      </c>
      <c r="Q651" s="2">
        <f t="shared" si="102"/>
        <v>400000</v>
      </c>
      <c r="R651" s="2">
        <f t="shared" si="101"/>
        <v>378</v>
      </c>
      <c r="S651" s="2"/>
      <c r="T651" s="6">
        <f t="shared" si="94"/>
        <v>402000</v>
      </c>
      <c r="U651" s="4">
        <f>SUM(O651:$O$759)+T651</f>
        <v>454000</v>
      </c>
      <c r="V651" s="4">
        <f>SUM(O651:$O$756)</f>
        <v>52000</v>
      </c>
      <c r="W651" s="4">
        <f>SUM(R651:$S$759)</f>
        <v>13608</v>
      </c>
    </row>
    <row r="652" spans="1:23" x14ac:dyDescent="0.15">
      <c r="A652">
        <v>3</v>
      </c>
      <c r="B652" s="1">
        <v>41835</v>
      </c>
      <c r="C652">
        <v>202</v>
      </c>
      <c r="D652">
        <v>203</v>
      </c>
      <c r="E652">
        <v>201</v>
      </c>
      <c r="F652">
        <v>201</v>
      </c>
      <c r="G652">
        <v>56498500</v>
      </c>
      <c r="H652" s="2">
        <f t="shared" si="95"/>
        <v>11356198500</v>
      </c>
      <c r="I652">
        <f t="shared" si="96"/>
        <v>1</v>
      </c>
      <c r="J652" t="str">
        <f t="shared" si="97"/>
        <v>高値超、安値超</v>
      </c>
      <c r="K652" t="str">
        <f t="shared" si="98"/>
        <v/>
      </c>
      <c r="N652" s="2">
        <f t="shared" si="93"/>
        <v>2000</v>
      </c>
      <c r="O652" s="2" t="str">
        <f t="shared" si="99"/>
        <v/>
      </c>
      <c r="P652" s="2">
        <f t="shared" si="100"/>
        <v>400000</v>
      </c>
      <c r="Q652" s="2">
        <f t="shared" si="102"/>
        <v>400000</v>
      </c>
      <c r="R652" s="2">
        <f t="shared" si="101"/>
        <v>378</v>
      </c>
      <c r="S652" s="2"/>
      <c r="T652" s="6">
        <f t="shared" si="94"/>
        <v>402000</v>
      </c>
      <c r="U652" s="4">
        <f>SUM(O652:$O$759)+T652</f>
        <v>454000</v>
      </c>
      <c r="V652" s="4">
        <f>SUM(O652:$O$756)</f>
        <v>52000</v>
      </c>
      <c r="W652" s="4">
        <f>SUM(R652:$S$759)</f>
        <v>13230</v>
      </c>
    </row>
    <row r="653" spans="1:23" x14ac:dyDescent="0.15">
      <c r="A653">
        <v>3</v>
      </c>
      <c r="B653" s="1">
        <v>41834</v>
      </c>
      <c r="C653">
        <v>201</v>
      </c>
      <c r="D653">
        <v>202</v>
      </c>
      <c r="E653">
        <v>200</v>
      </c>
      <c r="F653">
        <v>200</v>
      </c>
      <c r="G653">
        <v>102198000</v>
      </c>
      <c r="H653" s="2">
        <f t="shared" si="95"/>
        <v>20439600000</v>
      </c>
      <c r="I653">
        <f t="shared" si="96"/>
        <v>-1</v>
      </c>
      <c r="J653" t="str">
        <f t="shared" si="97"/>
        <v/>
      </c>
      <c r="K653">
        <f t="shared" si="98"/>
        <v>1</v>
      </c>
      <c r="N653" s="2">
        <f t="shared" si="93"/>
        <v>2000</v>
      </c>
      <c r="O653" s="2">
        <f t="shared" si="99"/>
        <v>2000</v>
      </c>
      <c r="P653" s="2" t="str">
        <f t="shared" si="100"/>
        <v/>
      </c>
      <c r="Q653" s="2">
        <f t="shared" si="102"/>
        <v>402000</v>
      </c>
      <c r="R653" s="2">
        <f t="shared" si="101"/>
        <v>378</v>
      </c>
      <c r="S653" s="2"/>
      <c r="T653" s="6">
        <f t="shared" si="94"/>
        <v>400000</v>
      </c>
      <c r="U653" s="4">
        <f>SUM(O653:$O$759)+T653</f>
        <v>452000</v>
      </c>
      <c r="V653" s="4">
        <f>SUM(O653:$O$756)</f>
        <v>52000</v>
      </c>
      <c r="W653" s="4">
        <f>SUM(R653:$S$759)</f>
        <v>12852</v>
      </c>
    </row>
    <row r="654" spans="1:23" x14ac:dyDescent="0.15">
      <c r="A654">
        <v>3</v>
      </c>
      <c r="B654" s="1">
        <v>41831</v>
      </c>
      <c r="C654">
        <v>201</v>
      </c>
      <c r="D654">
        <v>202</v>
      </c>
      <c r="E654">
        <v>200</v>
      </c>
      <c r="F654">
        <v>201</v>
      </c>
      <c r="G654">
        <v>93444600</v>
      </c>
      <c r="H654" s="2">
        <f t="shared" si="95"/>
        <v>18782364600</v>
      </c>
      <c r="I654">
        <f t="shared" si="96"/>
        <v>0</v>
      </c>
      <c r="J654" t="str">
        <f t="shared" si="97"/>
        <v>高値割、安値割</v>
      </c>
      <c r="K654" t="str">
        <f t="shared" si="98"/>
        <v/>
      </c>
      <c r="N654" s="2">
        <f t="shared" si="93"/>
        <v>2000</v>
      </c>
      <c r="O654" s="2" t="str">
        <f t="shared" si="99"/>
        <v/>
      </c>
      <c r="P654" s="2">
        <f t="shared" si="100"/>
        <v>402000</v>
      </c>
      <c r="Q654" s="2" t="str">
        <f t="shared" si="102"/>
        <v/>
      </c>
      <c r="R654" s="2" t="str">
        <f t="shared" si="101"/>
        <v/>
      </c>
      <c r="S654" s="2"/>
      <c r="T654" s="6">
        <f t="shared" si="94"/>
        <v>402000</v>
      </c>
      <c r="U654" s="4">
        <f>SUM(O654:$O$759)+T654</f>
        <v>452000</v>
      </c>
      <c r="V654" s="4">
        <f>SUM(O654:$O$756)</f>
        <v>50000</v>
      </c>
      <c r="W654" s="4">
        <f>SUM(R654:$S$759)</f>
        <v>12474</v>
      </c>
    </row>
    <row r="655" spans="1:23" x14ac:dyDescent="0.15">
      <c r="A655">
        <v>3</v>
      </c>
      <c r="B655" s="1">
        <v>41830</v>
      </c>
      <c r="C655">
        <v>203</v>
      </c>
      <c r="D655">
        <v>204</v>
      </c>
      <c r="E655">
        <v>201</v>
      </c>
      <c r="F655">
        <v>201</v>
      </c>
      <c r="G655">
        <v>81331600</v>
      </c>
      <c r="H655" s="2">
        <f t="shared" si="95"/>
        <v>16347651600</v>
      </c>
      <c r="I655">
        <f t="shared" si="96"/>
        <v>-2</v>
      </c>
      <c r="J655" t="str">
        <f t="shared" si="97"/>
        <v/>
      </c>
      <c r="K655">
        <f t="shared" si="98"/>
        <v>2</v>
      </c>
      <c r="N655" s="2">
        <f t="shared" si="93"/>
        <v>2000</v>
      </c>
      <c r="O655" s="2">
        <f t="shared" si="99"/>
        <v>4000</v>
      </c>
      <c r="P655" s="2">
        <f t="shared" si="100"/>
        <v>406000</v>
      </c>
      <c r="Q655" s="2">
        <f t="shared" si="102"/>
        <v>406000</v>
      </c>
      <c r="R655" s="2">
        <f t="shared" si="101"/>
        <v>378</v>
      </c>
      <c r="S655" s="2"/>
      <c r="T655" s="6">
        <f t="shared" si="94"/>
        <v>402000</v>
      </c>
      <c r="U655" s="4">
        <f>SUM(O655:$O$759)+T655</f>
        <v>452000</v>
      </c>
      <c r="V655" s="4">
        <f>SUM(O655:$O$756)</f>
        <v>50000</v>
      </c>
      <c r="W655" s="4">
        <f>SUM(R655:$S$759)</f>
        <v>12474</v>
      </c>
    </row>
    <row r="656" spans="1:23" x14ac:dyDescent="0.15">
      <c r="A656">
        <v>3</v>
      </c>
      <c r="B656" s="1">
        <v>41829</v>
      </c>
      <c r="C656">
        <v>203</v>
      </c>
      <c r="D656">
        <v>204</v>
      </c>
      <c r="E656">
        <v>202</v>
      </c>
      <c r="F656">
        <v>203</v>
      </c>
      <c r="G656">
        <v>105064400</v>
      </c>
      <c r="H656" s="2">
        <f t="shared" si="95"/>
        <v>21328073200</v>
      </c>
      <c r="I656">
        <f t="shared" si="96"/>
        <v>-1</v>
      </c>
      <c r="J656" t="str">
        <f t="shared" si="97"/>
        <v>高値割、安値割</v>
      </c>
      <c r="K656">
        <f t="shared" si="98"/>
        <v>1</v>
      </c>
      <c r="N656" s="2">
        <f t="shared" si="93"/>
        <v>2000</v>
      </c>
      <c r="O656" s="2">
        <f t="shared" si="99"/>
        <v>2000</v>
      </c>
      <c r="P656" s="2" t="str">
        <f t="shared" si="100"/>
        <v/>
      </c>
      <c r="Q656" s="2">
        <f t="shared" si="102"/>
        <v>410000</v>
      </c>
      <c r="R656" s="2">
        <f t="shared" si="101"/>
        <v>378</v>
      </c>
      <c r="S656" s="2"/>
      <c r="T656" s="6">
        <f t="shared" si="94"/>
        <v>406000</v>
      </c>
      <c r="U656" s="4">
        <f>SUM(O656:$O$759)+T656</f>
        <v>452000</v>
      </c>
      <c r="V656" s="4">
        <f>SUM(O656:$O$756)</f>
        <v>46000</v>
      </c>
      <c r="W656" s="4">
        <f>SUM(R656:$S$759)</f>
        <v>12096</v>
      </c>
    </row>
    <row r="657" spans="1:23" x14ac:dyDescent="0.15">
      <c r="A657">
        <v>3</v>
      </c>
      <c r="B657" s="1">
        <v>41828</v>
      </c>
      <c r="C657">
        <v>205</v>
      </c>
      <c r="D657">
        <v>205</v>
      </c>
      <c r="E657">
        <v>203</v>
      </c>
      <c r="F657">
        <v>204</v>
      </c>
      <c r="G657">
        <v>93925200</v>
      </c>
      <c r="H657" s="2">
        <f t="shared" si="95"/>
        <v>19160740800</v>
      </c>
      <c r="I657">
        <f t="shared" si="96"/>
        <v>-1</v>
      </c>
      <c r="J657" t="str">
        <f t="shared" si="97"/>
        <v>高値割、安値割</v>
      </c>
      <c r="K657" t="str">
        <f t="shared" si="98"/>
        <v/>
      </c>
      <c r="N657" s="2">
        <f t="shared" si="93"/>
        <v>2000</v>
      </c>
      <c r="O657" s="2" t="str">
        <f t="shared" si="99"/>
        <v/>
      </c>
      <c r="P657" s="2">
        <f t="shared" si="100"/>
        <v>410000</v>
      </c>
      <c r="Q657" s="2">
        <f t="shared" si="102"/>
        <v>410000</v>
      </c>
      <c r="R657" s="2">
        <f t="shared" si="101"/>
        <v>378</v>
      </c>
      <c r="S657" s="2"/>
      <c r="T657" s="6">
        <f t="shared" si="94"/>
        <v>408000</v>
      </c>
      <c r="U657" s="4">
        <f>SUM(O657:$O$759)+T657</f>
        <v>452000</v>
      </c>
      <c r="V657" s="4">
        <f>SUM(O657:$O$756)</f>
        <v>44000</v>
      </c>
      <c r="W657" s="4">
        <f>SUM(R657:$S$759)</f>
        <v>11718</v>
      </c>
    </row>
    <row r="658" spans="1:23" x14ac:dyDescent="0.15">
      <c r="A658">
        <v>3</v>
      </c>
      <c r="B658" s="1">
        <v>41827</v>
      </c>
      <c r="C658">
        <v>205</v>
      </c>
      <c r="D658">
        <v>206</v>
      </c>
      <c r="E658">
        <v>205</v>
      </c>
      <c r="F658">
        <v>205</v>
      </c>
      <c r="G658">
        <v>34558600</v>
      </c>
      <c r="H658" s="2">
        <f t="shared" si="95"/>
        <v>7084513000</v>
      </c>
      <c r="I658">
        <f t="shared" si="96"/>
        <v>-1</v>
      </c>
      <c r="J658" t="str">
        <f t="shared" si="97"/>
        <v/>
      </c>
      <c r="K658">
        <f t="shared" si="98"/>
        <v>1</v>
      </c>
      <c r="N658" s="2">
        <f t="shared" si="93"/>
        <v>2000</v>
      </c>
      <c r="O658" s="2">
        <f t="shared" si="99"/>
        <v>2000</v>
      </c>
      <c r="P658" s="2" t="str">
        <f t="shared" si="100"/>
        <v/>
      </c>
      <c r="Q658" s="2" t="str">
        <f t="shared" si="102"/>
        <v/>
      </c>
      <c r="R658" s="2" t="str">
        <f t="shared" si="101"/>
        <v/>
      </c>
      <c r="S658" s="2"/>
      <c r="T658" s="6">
        <f t="shared" si="94"/>
        <v>410000</v>
      </c>
      <c r="U658" s="4">
        <f>SUM(O658:$O$759)+T658</f>
        <v>454000</v>
      </c>
      <c r="V658" s="4">
        <f>SUM(O658:$O$756)</f>
        <v>44000</v>
      </c>
      <c r="W658" s="4">
        <f>SUM(R658:$S$759)</f>
        <v>11340</v>
      </c>
    </row>
    <row r="659" spans="1:23" x14ac:dyDescent="0.15">
      <c r="A659">
        <v>3</v>
      </c>
      <c r="B659" s="1">
        <v>41824</v>
      </c>
      <c r="C659">
        <v>207</v>
      </c>
      <c r="D659">
        <v>208</v>
      </c>
      <c r="E659">
        <v>205</v>
      </c>
      <c r="F659">
        <v>206</v>
      </c>
      <c r="G659">
        <v>105356700</v>
      </c>
      <c r="H659" s="2">
        <f t="shared" si="95"/>
        <v>21703480200</v>
      </c>
      <c r="I659">
        <f t="shared" si="96"/>
        <v>0</v>
      </c>
      <c r="J659" t="str">
        <f t="shared" si="97"/>
        <v>高値割、安値割</v>
      </c>
      <c r="K659" t="str">
        <f t="shared" si="98"/>
        <v/>
      </c>
      <c r="N659" s="2">
        <f t="shared" si="93"/>
        <v>2000</v>
      </c>
      <c r="O659" s="2" t="str">
        <f t="shared" si="99"/>
        <v/>
      </c>
      <c r="P659" s="2" t="str">
        <f t="shared" si="100"/>
        <v/>
      </c>
      <c r="Q659" s="2" t="str">
        <f t="shared" si="102"/>
        <v/>
      </c>
      <c r="R659" s="2" t="str">
        <f t="shared" si="101"/>
        <v/>
      </c>
      <c r="S659" s="2"/>
      <c r="T659" s="6">
        <f t="shared" si="94"/>
        <v>412000</v>
      </c>
      <c r="U659" s="4">
        <f>SUM(O659:$O$759)+T659</f>
        <v>454000</v>
      </c>
      <c r="V659" s="4">
        <f>SUM(O659:$O$756)</f>
        <v>42000</v>
      </c>
      <c r="W659" s="4">
        <f>SUM(R659:$S$759)</f>
        <v>11340</v>
      </c>
    </row>
    <row r="660" spans="1:23" x14ac:dyDescent="0.15">
      <c r="A660">
        <v>3</v>
      </c>
      <c r="B660" s="1">
        <v>41823</v>
      </c>
      <c r="C660">
        <v>208</v>
      </c>
      <c r="D660">
        <v>209</v>
      </c>
      <c r="E660">
        <v>206</v>
      </c>
      <c r="F660">
        <v>206</v>
      </c>
      <c r="G660">
        <v>79012800</v>
      </c>
      <c r="H660" s="2">
        <f t="shared" si="95"/>
        <v>16276636800</v>
      </c>
      <c r="I660">
        <f t="shared" si="96"/>
        <v>-2</v>
      </c>
      <c r="J660" t="str">
        <f t="shared" si="97"/>
        <v/>
      </c>
      <c r="K660" t="str">
        <f t="shared" si="98"/>
        <v/>
      </c>
      <c r="N660" s="2">
        <f t="shared" si="93"/>
        <v>2000</v>
      </c>
      <c r="O660" s="2" t="str">
        <f t="shared" si="99"/>
        <v/>
      </c>
      <c r="P660" s="2" t="str">
        <f t="shared" si="100"/>
        <v/>
      </c>
      <c r="Q660" s="2" t="str">
        <f t="shared" si="102"/>
        <v/>
      </c>
      <c r="R660" s="2" t="str">
        <f t="shared" si="101"/>
        <v/>
      </c>
      <c r="S660" s="2"/>
      <c r="T660" s="6">
        <f t="shared" si="94"/>
        <v>412000</v>
      </c>
      <c r="U660" s="4">
        <f>SUM(O660:$O$759)+T660</f>
        <v>454000</v>
      </c>
      <c r="V660" s="4">
        <f>SUM(O660:$O$756)</f>
        <v>42000</v>
      </c>
      <c r="W660" s="4">
        <f>SUM(R660:$S$759)</f>
        <v>11340</v>
      </c>
    </row>
    <row r="661" spans="1:23" x14ac:dyDescent="0.15">
      <c r="A661">
        <v>3</v>
      </c>
      <c r="B661" s="1">
        <v>41822</v>
      </c>
      <c r="C661">
        <v>209</v>
      </c>
      <c r="D661">
        <v>209</v>
      </c>
      <c r="E661">
        <v>207</v>
      </c>
      <c r="F661">
        <v>208</v>
      </c>
      <c r="G661">
        <v>81798300</v>
      </c>
      <c r="H661" s="2">
        <f t="shared" si="95"/>
        <v>17014046400</v>
      </c>
      <c r="I661">
        <f t="shared" si="96"/>
        <v>1</v>
      </c>
      <c r="J661" t="str">
        <f t="shared" si="97"/>
        <v/>
      </c>
      <c r="K661" t="str">
        <f t="shared" si="98"/>
        <v/>
      </c>
      <c r="N661" s="2">
        <f t="shared" si="93"/>
        <v>2000</v>
      </c>
      <c r="O661" s="2" t="str">
        <f t="shared" si="99"/>
        <v/>
      </c>
      <c r="P661" s="2" t="str">
        <f t="shared" si="100"/>
        <v/>
      </c>
      <c r="Q661" s="2" t="str">
        <f t="shared" si="102"/>
        <v/>
      </c>
      <c r="R661" s="2" t="str">
        <f t="shared" si="101"/>
        <v/>
      </c>
      <c r="S661" s="2"/>
      <c r="T661" s="6">
        <f t="shared" si="94"/>
        <v>416000</v>
      </c>
      <c r="U661" s="4">
        <f>SUM(O661:$O$759)+T661</f>
        <v>458000</v>
      </c>
      <c r="V661" s="4">
        <f>SUM(O661:$O$756)</f>
        <v>42000</v>
      </c>
      <c r="W661" s="4">
        <f>SUM(R661:$S$759)</f>
        <v>11340</v>
      </c>
    </row>
    <row r="662" spans="1:23" x14ac:dyDescent="0.15">
      <c r="A662">
        <v>3</v>
      </c>
      <c r="B662" s="1">
        <v>41821</v>
      </c>
      <c r="C662">
        <v>208</v>
      </c>
      <c r="D662">
        <v>209</v>
      </c>
      <c r="E662">
        <v>206</v>
      </c>
      <c r="F662">
        <v>207</v>
      </c>
      <c r="G662">
        <v>108962400</v>
      </c>
      <c r="H662" s="2">
        <f t="shared" si="95"/>
        <v>22555216800</v>
      </c>
      <c r="I662">
        <f t="shared" si="96"/>
        <v>-1</v>
      </c>
      <c r="J662" t="str">
        <f t="shared" si="97"/>
        <v/>
      </c>
      <c r="K662" t="str">
        <f t="shared" si="98"/>
        <v/>
      </c>
      <c r="N662" s="2">
        <f t="shared" si="93"/>
        <v>2000</v>
      </c>
      <c r="O662" s="2" t="str">
        <f t="shared" si="99"/>
        <v/>
      </c>
      <c r="P662" s="2" t="str">
        <f t="shared" si="100"/>
        <v/>
      </c>
      <c r="Q662" s="2" t="str">
        <f t="shared" si="102"/>
        <v/>
      </c>
      <c r="R662" s="2" t="str">
        <f t="shared" si="101"/>
        <v/>
      </c>
      <c r="S662" s="2"/>
      <c r="T662" s="6">
        <f t="shared" si="94"/>
        <v>414000</v>
      </c>
      <c r="U662" s="4">
        <f>SUM(O662:$O$759)+T662</f>
        <v>456000</v>
      </c>
      <c r="V662" s="4">
        <f>SUM(O662:$O$756)</f>
        <v>42000</v>
      </c>
      <c r="W662" s="4">
        <f>SUM(R662:$S$759)</f>
        <v>11340</v>
      </c>
    </row>
    <row r="663" spans="1:23" x14ac:dyDescent="0.15">
      <c r="A663">
        <v>3</v>
      </c>
      <c r="B663" s="1">
        <v>41820</v>
      </c>
      <c r="C663">
        <v>207</v>
      </c>
      <c r="D663">
        <v>208</v>
      </c>
      <c r="E663">
        <v>206</v>
      </c>
      <c r="F663">
        <v>208</v>
      </c>
      <c r="G663">
        <v>62164100</v>
      </c>
      <c r="H663" s="2">
        <f t="shared" si="95"/>
        <v>12930132800</v>
      </c>
      <c r="I663">
        <f t="shared" si="96"/>
        <v>2</v>
      </c>
      <c r="J663" t="str">
        <f t="shared" si="97"/>
        <v/>
      </c>
      <c r="K663" t="str">
        <f t="shared" si="98"/>
        <v/>
      </c>
      <c r="N663" s="2">
        <f t="shared" si="93"/>
        <v>2000</v>
      </c>
      <c r="O663" s="2" t="str">
        <f t="shared" si="99"/>
        <v/>
      </c>
      <c r="P663" s="2" t="str">
        <f t="shared" si="100"/>
        <v/>
      </c>
      <c r="Q663" s="2" t="str">
        <f t="shared" si="102"/>
        <v/>
      </c>
      <c r="R663" s="2" t="str">
        <f t="shared" si="101"/>
        <v/>
      </c>
      <c r="S663" s="2"/>
      <c r="T663" s="6">
        <f t="shared" si="94"/>
        <v>416000</v>
      </c>
      <c r="U663" s="4">
        <f>SUM(O663:$O$759)+T663</f>
        <v>458000</v>
      </c>
      <c r="V663" s="4">
        <f>SUM(O663:$O$756)</f>
        <v>42000</v>
      </c>
      <c r="W663" s="4">
        <f>SUM(R663:$S$759)</f>
        <v>11340</v>
      </c>
    </row>
    <row r="664" spans="1:23" x14ac:dyDescent="0.15">
      <c r="A664">
        <v>3</v>
      </c>
      <c r="B664" s="1">
        <v>41817</v>
      </c>
      <c r="C664">
        <v>208</v>
      </c>
      <c r="D664">
        <v>209</v>
      </c>
      <c r="E664">
        <v>206</v>
      </c>
      <c r="F664">
        <v>206</v>
      </c>
      <c r="G664">
        <v>110399700</v>
      </c>
      <c r="H664" s="2">
        <f t="shared" si="95"/>
        <v>22742338200</v>
      </c>
      <c r="I664">
        <f t="shared" si="96"/>
        <v>-2</v>
      </c>
      <c r="J664" t="str">
        <f t="shared" si="97"/>
        <v/>
      </c>
      <c r="K664" t="str">
        <f t="shared" si="98"/>
        <v/>
      </c>
      <c r="N664" s="2">
        <f t="shared" si="93"/>
        <v>2000</v>
      </c>
      <c r="O664" s="2" t="str">
        <f t="shared" si="99"/>
        <v/>
      </c>
      <c r="P664" s="2" t="str">
        <f t="shared" si="100"/>
        <v/>
      </c>
      <c r="Q664" s="2">
        <f t="shared" si="102"/>
        <v>412000</v>
      </c>
      <c r="R664" s="2">
        <f t="shared" si="101"/>
        <v>378</v>
      </c>
      <c r="S664" s="2"/>
      <c r="T664" s="6">
        <f t="shared" si="94"/>
        <v>412000</v>
      </c>
      <c r="U664" s="4">
        <f>SUM(O664:$O$759)+T664</f>
        <v>454000</v>
      </c>
      <c r="V664" s="4">
        <f>SUM(O664:$O$756)</f>
        <v>42000</v>
      </c>
      <c r="W664" s="4">
        <f>SUM(R664:$S$759)</f>
        <v>11340</v>
      </c>
    </row>
    <row r="665" spans="1:23" x14ac:dyDescent="0.15">
      <c r="A665">
        <v>3</v>
      </c>
      <c r="B665" s="1">
        <v>41816</v>
      </c>
      <c r="C665">
        <v>207</v>
      </c>
      <c r="D665">
        <v>209</v>
      </c>
      <c r="E665">
        <v>207</v>
      </c>
      <c r="F665">
        <v>208</v>
      </c>
      <c r="G665">
        <v>79674300</v>
      </c>
      <c r="H665" s="2">
        <f t="shared" si="95"/>
        <v>16572254400</v>
      </c>
      <c r="I665">
        <f t="shared" si="96"/>
        <v>2</v>
      </c>
      <c r="J665" t="str">
        <f t="shared" si="97"/>
        <v>高値超、安値超</v>
      </c>
      <c r="K665" t="str">
        <f t="shared" si="98"/>
        <v/>
      </c>
      <c r="N665" s="2">
        <f t="shared" si="93"/>
        <v>2000</v>
      </c>
      <c r="O665" s="2" t="str">
        <f t="shared" si="99"/>
        <v/>
      </c>
      <c r="P665" s="2">
        <f t="shared" si="100"/>
        <v>412000</v>
      </c>
      <c r="Q665" s="2" t="str">
        <f t="shared" si="102"/>
        <v/>
      </c>
      <c r="R665" s="2" t="str">
        <f t="shared" si="101"/>
        <v/>
      </c>
      <c r="S665" s="2"/>
      <c r="T665" s="6">
        <f t="shared" si="94"/>
        <v>416000</v>
      </c>
      <c r="U665" s="4">
        <f>SUM(O665:$O$759)+T665</f>
        <v>458000</v>
      </c>
      <c r="V665" s="4">
        <f>SUM(O665:$O$756)</f>
        <v>42000</v>
      </c>
      <c r="W665" s="4">
        <f>SUM(R665:$S$759)</f>
        <v>10962</v>
      </c>
    </row>
    <row r="666" spans="1:23" x14ac:dyDescent="0.15">
      <c r="A666">
        <v>3</v>
      </c>
      <c r="B666" s="1">
        <v>41815</v>
      </c>
      <c r="C666">
        <v>208</v>
      </c>
      <c r="D666">
        <v>208</v>
      </c>
      <c r="E666">
        <v>206</v>
      </c>
      <c r="F666">
        <v>206</v>
      </c>
      <c r="G666">
        <v>76265300</v>
      </c>
      <c r="H666" s="2">
        <f t="shared" si="95"/>
        <v>15710651800</v>
      </c>
      <c r="I666">
        <f t="shared" si="96"/>
        <v>-2</v>
      </c>
      <c r="J666" t="str">
        <f t="shared" si="97"/>
        <v/>
      </c>
      <c r="K666">
        <f t="shared" si="98"/>
        <v>2</v>
      </c>
      <c r="N666" s="2">
        <f t="shared" ref="N666:N729" si="103">$B$3</f>
        <v>2000</v>
      </c>
      <c r="O666" s="2">
        <f t="shared" si="99"/>
        <v>4000</v>
      </c>
      <c r="P666" s="2">
        <f t="shared" si="100"/>
        <v>416000</v>
      </c>
      <c r="Q666" s="2">
        <f t="shared" si="102"/>
        <v>416000</v>
      </c>
      <c r="R666" s="2">
        <f t="shared" si="101"/>
        <v>378</v>
      </c>
      <c r="S666" s="2"/>
      <c r="T666" s="6">
        <f t="shared" ref="T666:T729" si="104">+F666*$B$3</f>
        <v>412000</v>
      </c>
      <c r="U666" s="4">
        <f>SUM(O666:$O$759)+T666</f>
        <v>454000</v>
      </c>
      <c r="V666" s="4">
        <f>SUM(O666:$O$756)</f>
        <v>42000</v>
      </c>
      <c r="W666" s="4">
        <f>SUM(R666:$S$759)</f>
        <v>10962</v>
      </c>
    </row>
    <row r="667" spans="1:23" x14ac:dyDescent="0.15">
      <c r="A667">
        <v>3</v>
      </c>
      <c r="B667" s="1">
        <v>41814</v>
      </c>
      <c r="C667">
        <v>207</v>
      </c>
      <c r="D667">
        <v>208</v>
      </c>
      <c r="E667">
        <v>206</v>
      </c>
      <c r="F667">
        <v>208</v>
      </c>
      <c r="G667">
        <v>77558300</v>
      </c>
      <c r="H667" s="2">
        <f t="shared" ref="H667:H730" si="105">+F667*G667</f>
        <v>16132126400</v>
      </c>
      <c r="I667">
        <f t="shared" ref="I667:I730" si="106">+F667-F668</f>
        <v>0</v>
      </c>
      <c r="J667" t="str">
        <f t="shared" ref="J667:J730" si="107">IF(AND(D667&lt;D668,E667&lt;E668,AVERAGE(H667:H676)&gt;50000000),"高値割、安値割",IF(AND(D667&gt;D668,E667&gt;E668,AVERAGE(H667:H676)&gt;50000000),"高値超、安値超",""))</f>
        <v>高値割、安値割</v>
      </c>
      <c r="K667">
        <f t="shared" ref="K667:K730" si="108">IF(J668="高値割、安値割",F668-F667,"")</f>
        <v>0</v>
      </c>
      <c r="N667" s="2">
        <f t="shared" si="103"/>
        <v>2000</v>
      </c>
      <c r="O667" s="2">
        <f t="shared" ref="O667:O730" si="109">IF(K667&lt;&gt;"",K667*N667,"")</f>
        <v>0</v>
      </c>
      <c r="P667" s="2" t="str">
        <f t="shared" ref="P667:P730" si="110">IF(K668&lt;&gt;"",F668*N667,"")</f>
        <v/>
      </c>
      <c r="Q667" s="2" t="str">
        <f t="shared" si="102"/>
        <v/>
      </c>
      <c r="R667" s="2" t="str">
        <f t="shared" si="101"/>
        <v/>
      </c>
      <c r="S667" s="2"/>
      <c r="T667" s="6">
        <f t="shared" si="104"/>
        <v>416000</v>
      </c>
      <c r="U667" s="4">
        <f>SUM(O667:$O$759)+T667</f>
        <v>454000</v>
      </c>
      <c r="V667" s="4">
        <f>SUM(O667:$O$756)</f>
        <v>38000</v>
      </c>
      <c r="W667" s="4">
        <f>SUM(R667:$S$759)</f>
        <v>10584</v>
      </c>
    </row>
    <row r="668" spans="1:23" x14ac:dyDescent="0.15">
      <c r="A668">
        <v>3</v>
      </c>
      <c r="B668" s="1">
        <v>41813</v>
      </c>
      <c r="C668">
        <v>210</v>
      </c>
      <c r="D668">
        <v>210</v>
      </c>
      <c r="E668">
        <v>207</v>
      </c>
      <c r="F668">
        <v>208</v>
      </c>
      <c r="G668">
        <v>124936900</v>
      </c>
      <c r="H668" s="2">
        <f t="shared" si="105"/>
        <v>25986875200</v>
      </c>
      <c r="I668">
        <f t="shared" si="106"/>
        <v>0</v>
      </c>
      <c r="J668" t="str">
        <f t="shared" si="107"/>
        <v>高値割、安値割</v>
      </c>
      <c r="K668" t="str">
        <f t="shared" si="108"/>
        <v/>
      </c>
      <c r="N668" s="2">
        <f t="shared" si="103"/>
        <v>2000</v>
      </c>
      <c r="O668" s="2" t="str">
        <f t="shared" si="109"/>
        <v/>
      </c>
      <c r="P668" s="2" t="str">
        <f t="shared" si="110"/>
        <v/>
      </c>
      <c r="Q668" s="2" t="str">
        <f t="shared" si="102"/>
        <v/>
      </c>
      <c r="R668" s="2" t="str">
        <f t="shared" si="101"/>
        <v/>
      </c>
      <c r="S668" s="2"/>
      <c r="T668" s="6">
        <f t="shared" si="104"/>
        <v>416000</v>
      </c>
      <c r="U668" s="4">
        <f>SUM(O668:$O$759)+T668</f>
        <v>454000</v>
      </c>
      <c r="V668" s="4">
        <f>SUM(O668:$O$756)</f>
        <v>38000</v>
      </c>
      <c r="W668" s="4">
        <f>SUM(R668:$S$759)</f>
        <v>10584</v>
      </c>
    </row>
    <row r="669" spans="1:23" x14ac:dyDescent="0.15">
      <c r="A669">
        <v>3</v>
      </c>
      <c r="B669" s="1">
        <v>41810</v>
      </c>
      <c r="C669">
        <v>211</v>
      </c>
      <c r="D669">
        <v>212</v>
      </c>
      <c r="E669">
        <v>208</v>
      </c>
      <c r="F669">
        <v>208</v>
      </c>
      <c r="G669">
        <v>267524600</v>
      </c>
      <c r="H669" s="2">
        <f t="shared" si="105"/>
        <v>55645116800</v>
      </c>
      <c r="I669">
        <f t="shared" si="106"/>
        <v>-3</v>
      </c>
      <c r="J669" t="str">
        <f t="shared" si="107"/>
        <v/>
      </c>
      <c r="K669" t="str">
        <f t="shared" si="108"/>
        <v/>
      </c>
      <c r="N669" s="2">
        <f t="shared" si="103"/>
        <v>2000</v>
      </c>
      <c r="O669" s="2" t="str">
        <f t="shared" si="109"/>
        <v/>
      </c>
      <c r="P669" s="2" t="str">
        <f t="shared" si="110"/>
        <v/>
      </c>
      <c r="Q669" s="2" t="str">
        <f t="shared" si="102"/>
        <v/>
      </c>
      <c r="R669" s="2" t="str">
        <f t="shared" si="101"/>
        <v/>
      </c>
      <c r="S669" s="2"/>
      <c r="T669" s="6">
        <f t="shared" si="104"/>
        <v>416000</v>
      </c>
      <c r="U669" s="4">
        <f>SUM(O669:$O$759)+T669</f>
        <v>454000</v>
      </c>
      <c r="V669" s="4">
        <f>SUM(O669:$O$756)</f>
        <v>38000</v>
      </c>
      <c r="W669" s="4">
        <f>SUM(R669:$S$759)</f>
        <v>10584</v>
      </c>
    </row>
    <row r="670" spans="1:23" x14ac:dyDescent="0.15">
      <c r="A670">
        <v>3</v>
      </c>
      <c r="B670" s="1">
        <v>41809</v>
      </c>
      <c r="C670">
        <v>208</v>
      </c>
      <c r="D670">
        <v>211</v>
      </c>
      <c r="E670">
        <v>208</v>
      </c>
      <c r="F670">
        <v>211</v>
      </c>
      <c r="G670">
        <v>190923100</v>
      </c>
      <c r="H670" s="2">
        <f t="shared" si="105"/>
        <v>40284774100</v>
      </c>
      <c r="I670">
        <f t="shared" si="106"/>
        <v>2</v>
      </c>
      <c r="J670" t="str">
        <f t="shared" si="107"/>
        <v>高値超、安値超</v>
      </c>
      <c r="K670" t="str">
        <f t="shared" si="108"/>
        <v/>
      </c>
      <c r="N670" s="2">
        <f t="shared" si="103"/>
        <v>2000</v>
      </c>
      <c r="O670" s="2" t="str">
        <f t="shared" si="109"/>
        <v/>
      </c>
      <c r="P670" s="2" t="str">
        <f t="shared" si="110"/>
        <v/>
      </c>
      <c r="Q670" s="2" t="str">
        <f t="shared" si="102"/>
        <v/>
      </c>
      <c r="R670" s="2" t="str">
        <f t="shared" si="101"/>
        <v/>
      </c>
      <c r="S670" s="2"/>
      <c r="T670" s="6">
        <f t="shared" si="104"/>
        <v>422000</v>
      </c>
      <c r="U670" s="4">
        <f>SUM(O670:$O$759)+T670</f>
        <v>460000</v>
      </c>
      <c r="V670" s="4">
        <f>SUM(O670:$O$756)</f>
        <v>38000</v>
      </c>
      <c r="W670" s="4">
        <f>SUM(R670:$S$759)</f>
        <v>10584</v>
      </c>
    </row>
    <row r="671" spans="1:23" x14ac:dyDescent="0.15">
      <c r="A671">
        <v>3</v>
      </c>
      <c r="B671" s="1">
        <v>41808</v>
      </c>
      <c r="C671">
        <v>207</v>
      </c>
      <c r="D671">
        <v>210</v>
      </c>
      <c r="E671">
        <v>207</v>
      </c>
      <c r="F671">
        <v>209</v>
      </c>
      <c r="G671">
        <v>90869900</v>
      </c>
      <c r="H671" s="2">
        <f t="shared" si="105"/>
        <v>18991809100</v>
      </c>
      <c r="I671">
        <f t="shared" si="106"/>
        <v>2</v>
      </c>
      <c r="J671" t="str">
        <f t="shared" si="107"/>
        <v/>
      </c>
      <c r="K671" t="str">
        <f t="shared" si="108"/>
        <v/>
      </c>
      <c r="N671" s="2">
        <f t="shared" si="103"/>
        <v>2000</v>
      </c>
      <c r="O671" s="2" t="str">
        <f t="shared" si="109"/>
        <v/>
      </c>
      <c r="P671" s="2" t="str">
        <f t="shared" si="110"/>
        <v/>
      </c>
      <c r="Q671" s="2" t="str">
        <f t="shared" si="102"/>
        <v/>
      </c>
      <c r="R671" s="2" t="str">
        <f t="shared" si="101"/>
        <v/>
      </c>
      <c r="S671" s="2"/>
      <c r="T671" s="6">
        <f t="shared" si="104"/>
        <v>418000</v>
      </c>
      <c r="U671" s="4">
        <f>SUM(O671:$O$759)+T671</f>
        <v>456000</v>
      </c>
      <c r="V671" s="4">
        <f>SUM(O671:$O$756)</f>
        <v>38000</v>
      </c>
      <c r="W671" s="4">
        <f>SUM(R671:$S$759)</f>
        <v>10584</v>
      </c>
    </row>
    <row r="672" spans="1:23" x14ac:dyDescent="0.15">
      <c r="A672">
        <v>3</v>
      </c>
      <c r="B672" s="1">
        <v>41807</v>
      </c>
      <c r="C672">
        <v>208</v>
      </c>
      <c r="D672">
        <v>210</v>
      </c>
      <c r="E672">
        <v>207</v>
      </c>
      <c r="F672">
        <v>207</v>
      </c>
      <c r="G672">
        <v>57658200</v>
      </c>
      <c r="H672" s="2">
        <f t="shared" si="105"/>
        <v>11935247400</v>
      </c>
      <c r="I672">
        <f t="shared" si="106"/>
        <v>-2</v>
      </c>
      <c r="J672" t="str">
        <f t="shared" si="107"/>
        <v/>
      </c>
      <c r="K672" t="str">
        <f t="shared" si="108"/>
        <v/>
      </c>
      <c r="N672" s="2">
        <f t="shared" si="103"/>
        <v>2000</v>
      </c>
      <c r="O672" s="2" t="str">
        <f t="shared" si="109"/>
        <v/>
      </c>
      <c r="P672" s="2" t="str">
        <f t="shared" si="110"/>
        <v/>
      </c>
      <c r="Q672" s="2" t="str">
        <f t="shared" si="102"/>
        <v/>
      </c>
      <c r="R672" s="2" t="str">
        <f t="shared" ref="R672:R735" si="111">IF(Q672="","",IF(Q672&lt;$Y$26,$Z$26,IF(Q672&lt;$Y$27,$Z$27,IF(Q672&lt;$Y$28,$Z$28,IF(Q672&lt;$Y$29,$Z$29,IF(Q672&lt;$Y$30,$Z$30,IF(Q672&lt;$Y$31,$Z$31,IF(Q672&lt;$Y$32,$Z$32,IF(Q672&lt;$Y$33,$Z$33,IF(Q672&lt;$Y$34,$Z$34,IF(Q672&lt;$Y$35,$Z$35,$Z$36)))))))))))</f>
        <v/>
      </c>
      <c r="S672" s="2"/>
      <c r="T672" s="6">
        <f t="shared" si="104"/>
        <v>414000</v>
      </c>
      <c r="U672" s="4">
        <f>SUM(O672:$O$759)+T672</f>
        <v>452000</v>
      </c>
      <c r="V672" s="4">
        <f>SUM(O672:$O$756)</f>
        <v>38000</v>
      </c>
      <c r="W672" s="4">
        <f>SUM(R672:$S$759)</f>
        <v>10584</v>
      </c>
    </row>
    <row r="673" spans="1:23" x14ac:dyDescent="0.15">
      <c r="A673">
        <v>3</v>
      </c>
      <c r="B673" s="1">
        <v>41806</v>
      </c>
      <c r="C673">
        <v>210</v>
      </c>
      <c r="D673">
        <v>211</v>
      </c>
      <c r="E673">
        <v>207</v>
      </c>
      <c r="F673">
        <v>209</v>
      </c>
      <c r="G673">
        <v>109549800</v>
      </c>
      <c r="H673" s="2">
        <f t="shared" si="105"/>
        <v>22895908200</v>
      </c>
      <c r="I673">
        <f t="shared" si="106"/>
        <v>-1</v>
      </c>
      <c r="J673" t="str">
        <f t="shared" si="107"/>
        <v/>
      </c>
      <c r="K673" t="str">
        <f t="shared" si="108"/>
        <v/>
      </c>
      <c r="N673" s="2">
        <f t="shared" si="103"/>
        <v>2000</v>
      </c>
      <c r="O673" s="2" t="str">
        <f t="shared" si="109"/>
        <v/>
      </c>
      <c r="P673" s="2" t="str">
        <f t="shared" si="110"/>
        <v/>
      </c>
      <c r="Q673" s="2" t="str">
        <f t="shared" ref="Q673:Q736" si="112">IF(OR(AND(P674="",P673=""),OR(AND(P673&lt;&gt;"",P674&lt;&gt;""))),"",IF(P674="",P673,P674))</f>
        <v/>
      </c>
      <c r="R673" s="2" t="str">
        <f t="shared" si="111"/>
        <v/>
      </c>
      <c r="S673" s="2"/>
      <c r="T673" s="6">
        <f t="shared" si="104"/>
        <v>418000</v>
      </c>
      <c r="U673" s="4">
        <f>SUM(O673:$O$759)+T673</f>
        <v>456000</v>
      </c>
      <c r="V673" s="4">
        <f>SUM(O673:$O$756)</f>
        <v>38000</v>
      </c>
      <c r="W673" s="4">
        <f>SUM(R673:$S$759)</f>
        <v>10584</v>
      </c>
    </row>
    <row r="674" spans="1:23" x14ac:dyDescent="0.15">
      <c r="A674">
        <v>3</v>
      </c>
      <c r="B674" s="1">
        <v>41803</v>
      </c>
      <c r="C674">
        <v>207</v>
      </c>
      <c r="D674">
        <v>210</v>
      </c>
      <c r="E674">
        <v>207</v>
      </c>
      <c r="F674">
        <v>210</v>
      </c>
      <c r="G674">
        <v>128857700</v>
      </c>
      <c r="H674" s="2">
        <f t="shared" si="105"/>
        <v>27060117000</v>
      </c>
      <c r="I674">
        <f t="shared" si="106"/>
        <v>1</v>
      </c>
      <c r="J674" t="str">
        <f t="shared" si="107"/>
        <v/>
      </c>
      <c r="K674" t="str">
        <f t="shared" si="108"/>
        <v/>
      </c>
      <c r="N674" s="2">
        <f t="shared" si="103"/>
        <v>2000</v>
      </c>
      <c r="O674" s="2" t="str">
        <f t="shared" si="109"/>
        <v/>
      </c>
      <c r="P674" s="2" t="str">
        <f t="shared" si="110"/>
        <v/>
      </c>
      <c r="Q674" s="2" t="str">
        <f t="shared" si="112"/>
        <v/>
      </c>
      <c r="R674" s="2" t="str">
        <f t="shared" si="111"/>
        <v/>
      </c>
      <c r="S674" s="2"/>
      <c r="T674" s="6">
        <f t="shared" si="104"/>
        <v>420000</v>
      </c>
      <c r="U674" s="4">
        <f>SUM(O674:$O$759)+T674</f>
        <v>458000</v>
      </c>
      <c r="V674" s="4">
        <f>SUM(O674:$O$756)</f>
        <v>38000</v>
      </c>
      <c r="W674" s="4">
        <f>SUM(R674:$S$759)</f>
        <v>10584</v>
      </c>
    </row>
    <row r="675" spans="1:23" x14ac:dyDescent="0.15">
      <c r="A675">
        <v>3</v>
      </c>
      <c r="B675" s="1">
        <v>41802</v>
      </c>
      <c r="C675">
        <v>207</v>
      </c>
      <c r="D675">
        <v>210</v>
      </c>
      <c r="E675">
        <v>206</v>
      </c>
      <c r="F675">
        <v>209</v>
      </c>
      <c r="G675">
        <v>160714700</v>
      </c>
      <c r="H675" s="2">
        <f t="shared" si="105"/>
        <v>33589372300</v>
      </c>
      <c r="I675">
        <f t="shared" si="106"/>
        <v>1</v>
      </c>
      <c r="J675" t="str">
        <f t="shared" si="107"/>
        <v>高値超、安値超</v>
      </c>
      <c r="K675" t="str">
        <f t="shared" si="108"/>
        <v/>
      </c>
      <c r="N675" s="2">
        <f t="shared" si="103"/>
        <v>2000</v>
      </c>
      <c r="O675" s="2" t="str">
        <f t="shared" si="109"/>
        <v/>
      </c>
      <c r="P675" s="2" t="str">
        <f t="shared" si="110"/>
        <v/>
      </c>
      <c r="Q675" s="2" t="str">
        <f t="shared" si="112"/>
        <v/>
      </c>
      <c r="R675" s="2" t="str">
        <f t="shared" si="111"/>
        <v/>
      </c>
      <c r="S675" s="2"/>
      <c r="T675" s="6">
        <f t="shared" si="104"/>
        <v>418000</v>
      </c>
      <c r="U675" s="4">
        <f>SUM(O675:$O$759)+T675</f>
        <v>456000</v>
      </c>
      <c r="V675" s="4">
        <f>SUM(O675:$O$756)</f>
        <v>38000</v>
      </c>
      <c r="W675" s="4">
        <f>SUM(R675:$S$759)</f>
        <v>10584</v>
      </c>
    </row>
    <row r="676" spans="1:23" x14ac:dyDescent="0.15">
      <c r="A676">
        <v>3</v>
      </c>
      <c r="B676" s="1">
        <v>41801</v>
      </c>
      <c r="C676">
        <v>206</v>
      </c>
      <c r="D676">
        <v>208</v>
      </c>
      <c r="E676">
        <v>205</v>
      </c>
      <c r="F676">
        <v>208</v>
      </c>
      <c r="G676">
        <v>56185900</v>
      </c>
      <c r="H676" s="2">
        <f t="shared" si="105"/>
        <v>11686667200</v>
      </c>
      <c r="I676">
        <f t="shared" si="106"/>
        <v>2</v>
      </c>
      <c r="J676" t="str">
        <f t="shared" si="107"/>
        <v/>
      </c>
      <c r="K676" t="str">
        <f t="shared" si="108"/>
        <v/>
      </c>
      <c r="N676" s="2">
        <f t="shared" si="103"/>
        <v>2000</v>
      </c>
      <c r="O676" s="2" t="str">
        <f t="shared" si="109"/>
        <v/>
      </c>
      <c r="P676" s="2" t="str">
        <f t="shared" si="110"/>
        <v/>
      </c>
      <c r="Q676" s="2" t="str">
        <f t="shared" si="112"/>
        <v/>
      </c>
      <c r="R676" s="2" t="str">
        <f t="shared" si="111"/>
        <v/>
      </c>
      <c r="S676" s="2"/>
      <c r="T676" s="6">
        <f t="shared" si="104"/>
        <v>416000</v>
      </c>
      <c r="U676" s="4">
        <f>SUM(O676:$O$759)+T676</f>
        <v>454000</v>
      </c>
      <c r="V676" s="4">
        <f>SUM(O676:$O$756)</f>
        <v>38000</v>
      </c>
      <c r="W676" s="4">
        <f>SUM(R676:$S$759)</f>
        <v>10584</v>
      </c>
    </row>
    <row r="677" spans="1:23" x14ac:dyDescent="0.15">
      <c r="A677">
        <v>3</v>
      </c>
      <c r="B677" s="1">
        <v>41800</v>
      </c>
      <c r="C677">
        <v>206</v>
      </c>
      <c r="D677">
        <v>209</v>
      </c>
      <c r="E677">
        <v>205</v>
      </c>
      <c r="F677">
        <v>206</v>
      </c>
      <c r="G677">
        <v>111973000</v>
      </c>
      <c r="H677" s="2">
        <f t="shared" si="105"/>
        <v>23066438000</v>
      </c>
      <c r="I677">
        <f t="shared" si="106"/>
        <v>0</v>
      </c>
      <c r="J677" t="str">
        <f t="shared" si="107"/>
        <v/>
      </c>
      <c r="K677" t="str">
        <f t="shared" si="108"/>
        <v/>
      </c>
      <c r="N677" s="2">
        <f t="shared" si="103"/>
        <v>2000</v>
      </c>
      <c r="O677" s="2" t="str">
        <f t="shared" si="109"/>
        <v/>
      </c>
      <c r="P677" s="2" t="str">
        <f t="shared" si="110"/>
        <v/>
      </c>
      <c r="Q677" s="2" t="str">
        <f t="shared" si="112"/>
        <v/>
      </c>
      <c r="R677" s="2" t="str">
        <f t="shared" si="111"/>
        <v/>
      </c>
      <c r="S677" s="2"/>
      <c r="T677" s="6">
        <f t="shared" si="104"/>
        <v>412000</v>
      </c>
      <c r="U677" s="4">
        <f>SUM(O677:$O$759)+T677</f>
        <v>450000</v>
      </c>
      <c r="V677" s="4">
        <f>SUM(O677:$O$756)</f>
        <v>38000</v>
      </c>
      <c r="W677" s="4">
        <f>SUM(R677:$S$759)</f>
        <v>10584</v>
      </c>
    </row>
    <row r="678" spans="1:23" x14ac:dyDescent="0.15">
      <c r="A678">
        <v>3</v>
      </c>
      <c r="B678" s="1">
        <v>41799</v>
      </c>
      <c r="C678">
        <v>206</v>
      </c>
      <c r="D678">
        <v>207</v>
      </c>
      <c r="E678">
        <v>205</v>
      </c>
      <c r="F678">
        <v>206</v>
      </c>
      <c r="G678">
        <v>77745000</v>
      </c>
      <c r="H678" s="2">
        <f t="shared" si="105"/>
        <v>16015470000</v>
      </c>
      <c r="I678">
        <f t="shared" si="106"/>
        <v>1</v>
      </c>
      <c r="J678" t="str">
        <f t="shared" si="107"/>
        <v>高値超、安値超</v>
      </c>
      <c r="K678" t="str">
        <f t="shared" si="108"/>
        <v/>
      </c>
      <c r="N678" s="2">
        <f t="shared" si="103"/>
        <v>2000</v>
      </c>
      <c r="O678" s="2" t="str">
        <f t="shared" si="109"/>
        <v/>
      </c>
      <c r="P678" s="2" t="str">
        <f t="shared" si="110"/>
        <v/>
      </c>
      <c r="Q678" s="2" t="str">
        <f t="shared" si="112"/>
        <v/>
      </c>
      <c r="R678" s="2" t="str">
        <f t="shared" si="111"/>
        <v/>
      </c>
      <c r="S678" s="2"/>
      <c r="T678" s="6">
        <f t="shared" si="104"/>
        <v>412000</v>
      </c>
      <c r="U678" s="4">
        <f>SUM(O678:$O$759)+T678</f>
        <v>450000</v>
      </c>
      <c r="V678" s="4">
        <f>SUM(O678:$O$756)</f>
        <v>38000</v>
      </c>
      <c r="W678" s="4">
        <f>SUM(R678:$S$759)</f>
        <v>10584</v>
      </c>
    </row>
    <row r="679" spans="1:23" x14ac:dyDescent="0.15">
      <c r="A679">
        <v>3</v>
      </c>
      <c r="B679" s="1">
        <v>41796</v>
      </c>
      <c r="C679">
        <v>205</v>
      </c>
      <c r="D679">
        <v>206</v>
      </c>
      <c r="E679">
        <v>204</v>
      </c>
      <c r="F679">
        <v>205</v>
      </c>
      <c r="G679">
        <v>106903400</v>
      </c>
      <c r="H679" s="2">
        <f t="shared" si="105"/>
        <v>21915197000</v>
      </c>
      <c r="I679">
        <f t="shared" si="106"/>
        <v>1</v>
      </c>
      <c r="J679" t="str">
        <f t="shared" si="107"/>
        <v>高値超、安値超</v>
      </c>
      <c r="K679" t="str">
        <f t="shared" si="108"/>
        <v/>
      </c>
      <c r="N679" s="2">
        <f t="shared" si="103"/>
        <v>2000</v>
      </c>
      <c r="O679" s="2" t="str">
        <f t="shared" si="109"/>
        <v/>
      </c>
      <c r="P679" s="2" t="str">
        <f t="shared" si="110"/>
        <v/>
      </c>
      <c r="Q679" s="2" t="str">
        <f t="shared" si="112"/>
        <v/>
      </c>
      <c r="R679" s="2" t="str">
        <f t="shared" si="111"/>
        <v/>
      </c>
      <c r="S679" s="2"/>
      <c r="T679" s="6">
        <f t="shared" si="104"/>
        <v>410000</v>
      </c>
      <c r="U679" s="4">
        <f>SUM(O679:$O$759)+T679</f>
        <v>448000</v>
      </c>
      <c r="V679" s="4">
        <f>SUM(O679:$O$756)</f>
        <v>38000</v>
      </c>
      <c r="W679" s="4">
        <f>SUM(R679:$S$759)</f>
        <v>10584</v>
      </c>
    </row>
    <row r="680" spans="1:23" x14ac:dyDescent="0.15">
      <c r="A680">
        <v>3</v>
      </c>
      <c r="B680" s="1">
        <v>41795</v>
      </c>
      <c r="C680">
        <v>203</v>
      </c>
      <c r="D680">
        <v>204</v>
      </c>
      <c r="E680">
        <v>202</v>
      </c>
      <c r="F680">
        <v>204</v>
      </c>
      <c r="G680">
        <v>51638500</v>
      </c>
      <c r="H680" s="2">
        <f t="shared" si="105"/>
        <v>10534254000</v>
      </c>
      <c r="I680">
        <f t="shared" si="106"/>
        <v>0</v>
      </c>
      <c r="J680" t="str">
        <f t="shared" si="107"/>
        <v/>
      </c>
      <c r="K680" t="str">
        <f t="shared" si="108"/>
        <v/>
      </c>
      <c r="N680" s="2">
        <f t="shared" si="103"/>
        <v>2000</v>
      </c>
      <c r="O680" s="2" t="str">
        <f t="shared" si="109"/>
        <v/>
      </c>
      <c r="P680" s="2" t="str">
        <f t="shared" si="110"/>
        <v/>
      </c>
      <c r="Q680" s="2" t="str">
        <f t="shared" si="112"/>
        <v/>
      </c>
      <c r="R680" s="2" t="str">
        <f t="shared" si="111"/>
        <v/>
      </c>
      <c r="S680" s="2"/>
      <c r="T680" s="6">
        <f t="shared" si="104"/>
        <v>408000</v>
      </c>
      <c r="U680" s="4">
        <f>SUM(O680:$O$759)+T680</f>
        <v>446000</v>
      </c>
      <c r="V680" s="4">
        <f>SUM(O680:$O$756)</f>
        <v>38000</v>
      </c>
      <c r="W680" s="4">
        <f>SUM(R680:$S$759)</f>
        <v>10584</v>
      </c>
    </row>
    <row r="681" spans="1:23" x14ac:dyDescent="0.15">
      <c r="A681">
        <v>3</v>
      </c>
      <c r="B681" s="1">
        <v>41794</v>
      </c>
      <c r="C681">
        <v>204</v>
      </c>
      <c r="D681">
        <v>205</v>
      </c>
      <c r="E681">
        <v>202</v>
      </c>
      <c r="F681">
        <v>204</v>
      </c>
      <c r="G681">
        <v>81817000</v>
      </c>
      <c r="H681" s="2">
        <f t="shared" si="105"/>
        <v>16690668000</v>
      </c>
      <c r="I681">
        <f t="shared" si="106"/>
        <v>-1</v>
      </c>
      <c r="J681" t="str">
        <f t="shared" si="107"/>
        <v/>
      </c>
      <c r="K681" t="str">
        <f t="shared" si="108"/>
        <v/>
      </c>
      <c r="N681" s="2">
        <f t="shared" si="103"/>
        <v>2000</v>
      </c>
      <c r="O681" s="2" t="str">
        <f t="shared" si="109"/>
        <v/>
      </c>
      <c r="P681" s="2" t="str">
        <f t="shared" si="110"/>
        <v/>
      </c>
      <c r="Q681" s="2" t="str">
        <f t="shared" si="112"/>
        <v/>
      </c>
      <c r="R681" s="2" t="str">
        <f t="shared" si="111"/>
        <v/>
      </c>
      <c r="S681" s="2"/>
      <c r="T681" s="6">
        <f t="shared" si="104"/>
        <v>408000</v>
      </c>
      <c r="U681" s="4">
        <f>SUM(O681:$O$759)+T681</f>
        <v>446000</v>
      </c>
      <c r="V681" s="4">
        <f>SUM(O681:$O$756)</f>
        <v>38000</v>
      </c>
      <c r="W681" s="4">
        <f>SUM(R681:$S$759)</f>
        <v>10584</v>
      </c>
    </row>
    <row r="682" spans="1:23" x14ac:dyDescent="0.15">
      <c r="A682">
        <v>3</v>
      </c>
      <c r="B682" s="1">
        <v>41793</v>
      </c>
      <c r="C682">
        <v>202</v>
      </c>
      <c r="D682">
        <v>206</v>
      </c>
      <c r="E682">
        <v>202</v>
      </c>
      <c r="F682">
        <v>205</v>
      </c>
      <c r="G682">
        <v>170943700</v>
      </c>
      <c r="H682" s="2">
        <f t="shared" si="105"/>
        <v>35043458500</v>
      </c>
      <c r="I682">
        <f t="shared" si="106"/>
        <v>4</v>
      </c>
      <c r="J682" t="str">
        <f t="shared" si="107"/>
        <v>高値超、安値超</v>
      </c>
      <c r="K682" t="str">
        <f t="shared" si="108"/>
        <v/>
      </c>
      <c r="N682" s="2">
        <f t="shared" si="103"/>
        <v>2000</v>
      </c>
      <c r="O682" s="2" t="str">
        <f t="shared" si="109"/>
        <v/>
      </c>
      <c r="P682" s="2" t="str">
        <f t="shared" si="110"/>
        <v/>
      </c>
      <c r="Q682" s="2" t="str">
        <f t="shared" si="112"/>
        <v/>
      </c>
      <c r="R682" s="2" t="str">
        <f t="shared" si="111"/>
        <v/>
      </c>
      <c r="S682" s="2"/>
      <c r="T682" s="6">
        <f t="shared" si="104"/>
        <v>410000</v>
      </c>
      <c r="U682" s="4">
        <f>SUM(O682:$O$759)+T682</f>
        <v>448000</v>
      </c>
      <c r="V682" s="4">
        <f>SUM(O682:$O$756)</f>
        <v>38000</v>
      </c>
      <c r="W682" s="4">
        <f>SUM(R682:$S$759)</f>
        <v>10584</v>
      </c>
    </row>
    <row r="683" spans="1:23" x14ac:dyDescent="0.15">
      <c r="A683">
        <v>3</v>
      </c>
      <c r="B683" s="1">
        <v>41792</v>
      </c>
      <c r="C683">
        <v>199</v>
      </c>
      <c r="D683">
        <v>201</v>
      </c>
      <c r="E683">
        <v>198</v>
      </c>
      <c r="F683">
        <v>201</v>
      </c>
      <c r="G683">
        <v>91293400</v>
      </c>
      <c r="H683" s="2">
        <f t="shared" si="105"/>
        <v>18349973400</v>
      </c>
      <c r="I683">
        <f t="shared" si="106"/>
        <v>3</v>
      </c>
      <c r="J683" t="str">
        <f t="shared" si="107"/>
        <v>高値超、安値超</v>
      </c>
      <c r="K683" t="str">
        <f t="shared" si="108"/>
        <v/>
      </c>
      <c r="N683" s="2">
        <f t="shared" si="103"/>
        <v>2000</v>
      </c>
      <c r="O683" s="2" t="str">
        <f t="shared" si="109"/>
        <v/>
      </c>
      <c r="P683" s="2" t="str">
        <f t="shared" si="110"/>
        <v/>
      </c>
      <c r="Q683" s="2" t="str">
        <f t="shared" si="112"/>
        <v/>
      </c>
      <c r="R683" s="2" t="str">
        <f t="shared" si="111"/>
        <v/>
      </c>
      <c r="S683" s="2"/>
      <c r="T683" s="6">
        <f t="shared" si="104"/>
        <v>402000</v>
      </c>
      <c r="U683" s="4">
        <f>SUM(O683:$O$759)+T683</f>
        <v>440000</v>
      </c>
      <c r="V683" s="4">
        <f>SUM(O683:$O$756)</f>
        <v>38000</v>
      </c>
      <c r="W683" s="4">
        <f>SUM(R683:$S$759)</f>
        <v>10584</v>
      </c>
    </row>
    <row r="684" spans="1:23" x14ac:dyDescent="0.15">
      <c r="A684">
        <v>3</v>
      </c>
      <c r="B684" s="1">
        <v>41789</v>
      </c>
      <c r="C684">
        <v>199</v>
      </c>
      <c r="D684">
        <v>199</v>
      </c>
      <c r="E684">
        <v>196</v>
      </c>
      <c r="F684">
        <v>198</v>
      </c>
      <c r="G684">
        <v>88610000</v>
      </c>
      <c r="H684" s="2">
        <f t="shared" si="105"/>
        <v>17544780000</v>
      </c>
      <c r="I684">
        <f t="shared" si="106"/>
        <v>0</v>
      </c>
      <c r="J684" t="str">
        <f t="shared" si="107"/>
        <v/>
      </c>
      <c r="K684" t="str">
        <f t="shared" si="108"/>
        <v/>
      </c>
      <c r="N684" s="2">
        <f t="shared" si="103"/>
        <v>2000</v>
      </c>
      <c r="O684" s="2" t="str">
        <f t="shared" si="109"/>
        <v/>
      </c>
      <c r="P684" s="2" t="str">
        <f t="shared" si="110"/>
        <v/>
      </c>
      <c r="Q684" s="2" t="str">
        <f t="shared" si="112"/>
        <v/>
      </c>
      <c r="R684" s="2" t="str">
        <f t="shared" si="111"/>
        <v/>
      </c>
      <c r="S684" s="2"/>
      <c r="T684" s="6">
        <f t="shared" si="104"/>
        <v>396000</v>
      </c>
      <c r="U684" s="4">
        <f>SUM(O684:$O$759)+T684</f>
        <v>434000</v>
      </c>
      <c r="V684" s="4">
        <f>SUM(O684:$O$756)</f>
        <v>38000</v>
      </c>
      <c r="W684" s="4">
        <f>SUM(R684:$S$759)</f>
        <v>10584</v>
      </c>
    </row>
    <row r="685" spans="1:23" x14ac:dyDescent="0.15">
      <c r="A685">
        <v>3</v>
      </c>
      <c r="B685" s="1">
        <v>41788</v>
      </c>
      <c r="C685">
        <v>197</v>
      </c>
      <c r="D685">
        <v>199</v>
      </c>
      <c r="E685">
        <v>196</v>
      </c>
      <c r="F685">
        <v>198</v>
      </c>
      <c r="G685">
        <v>85881300</v>
      </c>
      <c r="H685" s="2">
        <f t="shared" si="105"/>
        <v>17004497400</v>
      </c>
      <c r="I685">
        <f t="shared" si="106"/>
        <v>1</v>
      </c>
      <c r="J685" t="str">
        <f t="shared" si="107"/>
        <v/>
      </c>
      <c r="K685" t="str">
        <f t="shared" si="108"/>
        <v/>
      </c>
      <c r="N685" s="2">
        <f t="shared" si="103"/>
        <v>2000</v>
      </c>
      <c r="O685" s="2" t="str">
        <f t="shared" si="109"/>
        <v/>
      </c>
      <c r="P685" s="2" t="str">
        <f t="shared" si="110"/>
        <v/>
      </c>
      <c r="Q685" s="2" t="str">
        <f t="shared" si="112"/>
        <v/>
      </c>
      <c r="R685" s="2" t="str">
        <f t="shared" si="111"/>
        <v/>
      </c>
      <c r="S685" s="2"/>
      <c r="T685" s="6">
        <f t="shared" si="104"/>
        <v>396000</v>
      </c>
      <c r="U685" s="4">
        <f>SUM(O685:$O$759)+T685</f>
        <v>434000</v>
      </c>
      <c r="V685" s="4">
        <f>SUM(O685:$O$756)</f>
        <v>38000</v>
      </c>
      <c r="W685" s="4">
        <f>SUM(R685:$S$759)</f>
        <v>10584</v>
      </c>
    </row>
    <row r="686" spans="1:23" x14ac:dyDescent="0.15">
      <c r="A686">
        <v>3</v>
      </c>
      <c r="B686" s="1">
        <v>41787</v>
      </c>
      <c r="C686">
        <v>198</v>
      </c>
      <c r="D686">
        <v>199</v>
      </c>
      <c r="E686">
        <v>197</v>
      </c>
      <c r="F686">
        <v>197</v>
      </c>
      <c r="G686">
        <v>73102000</v>
      </c>
      <c r="H686" s="2">
        <f t="shared" si="105"/>
        <v>14401094000</v>
      </c>
      <c r="I686">
        <f t="shared" si="106"/>
        <v>0</v>
      </c>
      <c r="J686" t="str">
        <f t="shared" si="107"/>
        <v/>
      </c>
      <c r="K686" t="str">
        <f t="shared" si="108"/>
        <v/>
      </c>
      <c r="N686" s="2">
        <f t="shared" si="103"/>
        <v>2000</v>
      </c>
      <c r="O686" s="2" t="str">
        <f t="shared" si="109"/>
        <v/>
      </c>
      <c r="P686" s="2" t="str">
        <f t="shared" si="110"/>
        <v/>
      </c>
      <c r="Q686" s="2" t="str">
        <f t="shared" si="112"/>
        <v/>
      </c>
      <c r="R686" s="2" t="str">
        <f t="shared" si="111"/>
        <v/>
      </c>
      <c r="S686" s="2"/>
      <c r="T686" s="6">
        <f t="shared" si="104"/>
        <v>394000</v>
      </c>
      <c r="U686" s="4">
        <f>SUM(O686:$O$759)+T686</f>
        <v>432000</v>
      </c>
      <c r="V686" s="4">
        <f>SUM(O686:$O$756)</f>
        <v>38000</v>
      </c>
      <c r="W686" s="4">
        <f>SUM(R686:$S$759)</f>
        <v>10584</v>
      </c>
    </row>
    <row r="687" spans="1:23" x14ac:dyDescent="0.15">
      <c r="A687">
        <v>3</v>
      </c>
      <c r="B687" s="1">
        <v>41786</v>
      </c>
      <c r="C687">
        <v>198</v>
      </c>
      <c r="D687">
        <v>201</v>
      </c>
      <c r="E687">
        <v>197</v>
      </c>
      <c r="F687">
        <v>197</v>
      </c>
      <c r="G687">
        <v>171260200</v>
      </c>
      <c r="H687" s="2">
        <f t="shared" si="105"/>
        <v>33738259400</v>
      </c>
      <c r="I687">
        <f t="shared" si="106"/>
        <v>-2</v>
      </c>
      <c r="J687" t="str">
        <f t="shared" si="107"/>
        <v/>
      </c>
      <c r="K687" t="str">
        <f t="shared" si="108"/>
        <v/>
      </c>
      <c r="N687" s="2">
        <f t="shared" si="103"/>
        <v>2000</v>
      </c>
      <c r="O687" s="2" t="str">
        <f t="shared" si="109"/>
        <v/>
      </c>
      <c r="P687" s="2" t="str">
        <f t="shared" si="110"/>
        <v/>
      </c>
      <c r="Q687" s="2" t="str">
        <f t="shared" si="112"/>
        <v/>
      </c>
      <c r="R687" s="2" t="str">
        <f t="shared" si="111"/>
        <v/>
      </c>
      <c r="S687" s="2"/>
      <c r="T687" s="6">
        <f t="shared" si="104"/>
        <v>394000</v>
      </c>
      <c r="U687" s="4">
        <f>SUM(O687:$O$759)+T687</f>
        <v>432000</v>
      </c>
      <c r="V687" s="4">
        <f>SUM(O687:$O$756)</f>
        <v>38000</v>
      </c>
      <c r="W687" s="4">
        <f>SUM(R687:$S$759)</f>
        <v>10584</v>
      </c>
    </row>
    <row r="688" spans="1:23" x14ac:dyDescent="0.15">
      <c r="A688">
        <v>3</v>
      </c>
      <c r="B688" s="1">
        <v>41785</v>
      </c>
      <c r="C688">
        <v>197</v>
      </c>
      <c r="D688">
        <v>199</v>
      </c>
      <c r="E688">
        <v>197</v>
      </c>
      <c r="F688">
        <v>199</v>
      </c>
      <c r="G688">
        <v>94090800</v>
      </c>
      <c r="H688" s="2">
        <f t="shared" si="105"/>
        <v>18724069200</v>
      </c>
      <c r="I688">
        <f t="shared" si="106"/>
        <v>4</v>
      </c>
      <c r="J688" t="str">
        <f t="shared" si="107"/>
        <v/>
      </c>
      <c r="K688" t="str">
        <f t="shared" si="108"/>
        <v/>
      </c>
      <c r="N688" s="2">
        <f t="shared" si="103"/>
        <v>2000</v>
      </c>
      <c r="O688" s="2" t="str">
        <f t="shared" si="109"/>
        <v/>
      </c>
      <c r="P688" s="2" t="str">
        <f t="shared" si="110"/>
        <v/>
      </c>
      <c r="Q688" s="2">
        <f t="shared" si="112"/>
        <v>392000</v>
      </c>
      <c r="R688" s="2">
        <f t="shared" si="111"/>
        <v>378</v>
      </c>
      <c r="S688" s="2"/>
      <c r="T688" s="6">
        <f t="shared" si="104"/>
        <v>398000</v>
      </c>
      <c r="U688" s="4">
        <f>SUM(O688:$O$759)+T688</f>
        <v>436000</v>
      </c>
      <c r="V688" s="4">
        <f>SUM(O688:$O$756)</f>
        <v>38000</v>
      </c>
      <c r="W688" s="4">
        <f>SUM(R688:$S$759)</f>
        <v>10584</v>
      </c>
    </row>
    <row r="689" spans="1:23" x14ac:dyDescent="0.15">
      <c r="A689">
        <v>3</v>
      </c>
      <c r="B689" s="1">
        <v>41782</v>
      </c>
      <c r="C689">
        <v>196</v>
      </c>
      <c r="D689">
        <v>199</v>
      </c>
      <c r="E689">
        <v>194</v>
      </c>
      <c r="F689">
        <v>195</v>
      </c>
      <c r="G689">
        <v>201147800</v>
      </c>
      <c r="H689" s="2">
        <f t="shared" si="105"/>
        <v>39223821000</v>
      </c>
      <c r="I689">
        <f t="shared" si="106"/>
        <v>-1</v>
      </c>
      <c r="J689" t="str">
        <f t="shared" si="107"/>
        <v/>
      </c>
      <c r="K689" t="str">
        <f t="shared" si="108"/>
        <v/>
      </c>
      <c r="N689" s="2">
        <f t="shared" si="103"/>
        <v>2000</v>
      </c>
      <c r="O689" s="2" t="str">
        <f t="shared" si="109"/>
        <v/>
      </c>
      <c r="P689" s="2">
        <f t="shared" si="110"/>
        <v>392000</v>
      </c>
      <c r="Q689" s="2" t="str">
        <f t="shared" si="112"/>
        <v/>
      </c>
      <c r="R689" s="2" t="str">
        <f t="shared" si="111"/>
        <v/>
      </c>
      <c r="S689" s="2"/>
      <c r="T689" s="6">
        <f t="shared" si="104"/>
        <v>390000</v>
      </c>
      <c r="U689" s="4">
        <f>SUM(O689:$O$759)+T689</f>
        <v>428000</v>
      </c>
      <c r="V689" s="4">
        <f>SUM(O689:$O$756)</f>
        <v>38000</v>
      </c>
      <c r="W689" s="4">
        <f>SUM(R689:$S$759)</f>
        <v>10206</v>
      </c>
    </row>
    <row r="690" spans="1:23" x14ac:dyDescent="0.15">
      <c r="A690">
        <v>3</v>
      </c>
      <c r="B690" s="1">
        <v>41781</v>
      </c>
      <c r="C690">
        <v>196</v>
      </c>
      <c r="D690">
        <v>199</v>
      </c>
      <c r="E690">
        <v>193</v>
      </c>
      <c r="F690">
        <v>196</v>
      </c>
      <c r="G690">
        <v>252914200</v>
      </c>
      <c r="H690" s="2">
        <f t="shared" si="105"/>
        <v>49571183200</v>
      </c>
      <c r="I690">
        <f t="shared" si="106"/>
        <v>1</v>
      </c>
      <c r="J690" t="str">
        <f t="shared" si="107"/>
        <v/>
      </c>
      <c r="K690">
        <f t="shared" si="108"/>
        <v>-1</v>
      </c>
      <c r="N690" s="2">
        <f t="shared" si="103"/>
        <v>2000</v>
      </c>
      <c r="O690" s="2">
        <f t="shared" si="109"/>
        <v>-2000</v>
      </c>
      <c r="P690" s="2">
        <f t="shared" si="110"/>
        <v>390000</v>
      </c>
      <c r="Q690" s="2">
        <f t="shared" si="112"/>
        <v>390000</v>
      </c>
      <c r="R690" s="2">
        <f t="shared" si="111"/>
        <v>378</v>
      </c>
      <c r="S690" s="2"/>
      <c r="T690" s="6">
        <f t="shared" si="104"/>
        <v>392000</v>
      </c>
      <c r="U690" s="4">
        <f>SUM(O690:$O$759)+T690</f>
        <v>430000</v>
      </c>
      <c r="V690" s="4">
        <f>SUM(O690:$O$756)</f>
        <v>38000</v>
      </c>
      <c r="W690" s="4">
        <f>SUM(R690:$S$759)</f>
        <v>10206</v>
      </c>
    </row>
    <row r="691" spans="1:23" x14ac:dyDescent="0.15">
      <c r="A691">
        <v>3</v>
      </c>
      <c r="B691" s="1">
        <v>41780</v>
      </c>
      <c r="C691">
        <v>198</v>
      </c>
      <c r="D691">
        <v>199</v>
      </c>
      <c r="E691">
        <v>194</v>
      </c>
      <c r="F691">
        <v>195</v>
      </c>
      <c r="G691">
        <v>164209800</v>
      </c>
      <c r="H691" s="2">
        <f t="shared" si="105"/>
        <v>32020911000</v>
      </c>
      <c r="I691">
        <f t="shared" si="106"/>
        <v>-3</v>
      </c>
      <c r="J691" t="str">
        <f t="shared" si="107"/>
        <v>高値割、安値割</v>
      </c>
      <c r="K691">
        <f t="shared" si="108"/>
        <v>3</v>
      </c>
      <c r="N691" s="2">
        <f t="shared" si="103"/>
        <v>2000</v>
      </c>
      <c r="O691" s="2">
        <f t="shared" si="109"/>
        <v>6000</v>
      </c>
      <c r="P691" s="2" t="str">
        <f t="shared" si="110"/>
        <v/>
      </c>
      <c r="Q691" s="2">
        <f t="shared" si="112"/>
        <v>398000</v>
      </c>
      <c r="R691" s="2">
        <f t="shared" si="111"/>
        <v>378</v>
      </c>
      <c r="S691" s="2"/>
      <c r="T691" s="6">
        <f t="shared" si="104"/>
        <v>390000</v>
      </c>
      <c r="U691" s="4">
        <f>SUM(O691:$O$759)+T691</f>
        <v>430000</v>
      </c>
      <c r="V691" s="4">
        <f>SUM(O691:$O$756)</f>
        <v>40000</v>
      </c>
      <c r="W691" s="4">
        <f>SUM(R691:$S$759)</f>
        <v>9828</v>
      </c>
    </row>
    <row r="692" spans="1:23" x14ac:dyDescent="0.15">
      <c r="A692">
        <v>3</v>
      </c>
      <c r="B692" s="1">
        <v>41779</v>
      </c>
      <c r="C692">
        <v>199</v>
      </c>
      <c r="D692">
        <v>200</v>
      </c>
      <c r="E692">
        <v>198</v>
      </c>
      <c r="F692">
        <v>198</v>
      </c>
      <c r="G692">
        <v>110956000</v>
      </c>
      <c r="H692" s="2">
        <f t="shared" si="105"/>
        <v>21969288000</v>
      </c>
      <c r="I692">
        <f t="shared" si="106"/>
        <v>-1</v>
      </c>
      <c r="J692" t="str">
        <f t="shared" si="107"/>
        <v>高値割、安値割</v>
      </c>
      <c r="K692" t="str">
        <f t="shared" si="108"/>
        <v/>
      </c>
      <c r="N692" s="2">
        <f t="shared" si="103"/>
        <v>2000</v>
      </c>
      <c r="O692" s="2" t="str">
        <f t="shared" si="109"/>
        <v/>
      </c>
      <c r="P692" s="2">
        <f t="shared" si="110"/>
        <v>398000</v>
      </c>
      <c r="Q692" s="2">
        <f t="shared" si="112"/>
        <v>398000</v>
      </c>
      <c r="R692" s="2">
        <f t="shared" si="111"/>
        <v>378</v>
      </c>
      <c r="S692" s="2"/>
      <c r="T692" s="6">
        <f t="shared" si="104"/>
        <v>396000</v>
      </c>
      <c r="U692" s="4">
        <f>SUM(O692:$O$759)+T692</f>
        <v>430000</v>
      </c>
      <c r="V692" s="4">
        <f>SUM(O692:$O$756)</f>
        <v>34000</v>
      </c>
      <c r="W692" s="4">
        <f>SUM(R692:$S$759)</f>
        <v>9450</v>
      </c>
    </row>
    <row r="693" spans="1:23" x14ac:dyDescent="0.15">
      <c r="A693">
        <v>3</v>
      </c>
      <c r="B693" s="1">
        <v>41778</v>
      </c>
      <c r="C693">
        <v>201</v>
      </c>
      <c r="D693">
        <v>202</v>
      </c>
      <c r="E693">
        <v>199</v>
      </c>
      <c r="F693">
        <v>199</v>
      </c>
      <c r="G693">
        <v>101844500</v>
      </c>
      <c r="H693" s="2">
        <f t="shared" si="105"/>
        <v>20267055500</v>
      </c>
      <c r="I693">
        <f t="shared" si="106"/>
        <v>-2</v>
      </c>
      <c r="J693" t="str">
        <f t="shared" si="107"/>
        <v/>
      </c>
      <c r="K693">
        <f t="shared" si="108"/>
        <v>2</v>
      </c>
      <c r="N693" s="2">
        <f t="shared" si="103"/>
        <v>2000</v>
      </c>
      <c r="O693" s="2">
        <f t="shared" si="109"/>
        <v>4000</v>
      </c>
      <c r="P693" s="2" t="str">
        <f t="shared" si="110"/>
        <v/>
      </c>
      <c r="Q693" s="2" t="str">
        <f t="shared" si="112"/>
        <v/>
      </c>
      <c r="R693" s="2" t="str">
        <f t="shared" si="111"/>
        <v/>
      </c>
      <c r="S693" s="2"/>
      <c r="T693" s="6">
        <f t="shared" si="104"/>
        <v>398000</v>
      </c>
      <c r="U693" s="4">
        <f>SUM(O693:$O$759)+T693</f>
        <v>432000</v>
      </c>
      <c r="V693" s="4">
        <f>SUM(O693:$O$756)</f>
        <v>34000</v>
      </c>
      <c r="W693" s="4">
        <f>SUM(R693:$S$759)</f>
        <v>9072</v>
      </c>
    </row>
    <row r="694" spans="1:23" x14ac:dyDescent="0.15">
      <c r="A694">
        <v>3</v>
      </c>
      <c r="B694" s="1">
        <v>41775</v>
      </c>
      <c r="C694">
        <v>201</v>
      </c>
      <c r="D694">
        <v>202</v>
      </c>
      <c r="E694">
        <v>200</v>
      </c>
      <c r="F694">
        <v>201</v>
      </c>
      <c r="G694">
        <v>111123600</v>
      </c>
      <c r="H694" s="2">
        <f t="shared" si="105"/>
        <v>22335843600</v>
      </c>
      <c r="I694">
        <f t="shared" si="106"/>
        <v>-3</v>
      </c>
      <c r="J694" t="str">
        <f t="shared" si="107"/>
        <v>高値割、安値割</v>
      </c>
      <c r="K694" t="str">
        <f t="shared" si="108"/>
        <v/>
      </c>
      <c r="N694" s="2">
        <f t="shared" si="103"/>
        <v>2000</v>
      </c>
      <c r="O694" s="2" t="str">
        <f t="shared" si="109"/>
        <v/>
      </c>
      <c r="P694" s="2" t="str">
        <f t="shared" si="110"/>
        <v/>
      </c>
      <c r="Q694" s="2" t="str">
        <f t="shared" si="112"/>
        <v/>
      </c>
      <c r="R694" s="2" t="str">
        <f t="shared" si="111"/>
        <v/>
      </c>
      <c r="S694" s="2"/>
      <c r="T694" s="6">
        <f t="shared" si="104"/>
        <v>402000</v>
      </c>
      <c r="U694" s="4">
        <f>SUM(O694:$O$759)+T694</f>
        <v>432000</v>
      </c>
      <c r="V694" s="4">
        <f>SUM(O694:$O$756)</f>
        <v>30000</v>
      </c>
      <c r="W694" s="4">
        <f>SUM(R694:$S$759)</f>
        <v>9072</v>
      </c>
    </row>
    <row r="695" spans="1:23" x14ac:dyDescent="0.15">
      <c r="A695">
        <v>3</v>
      </c>
      <c r="B695" s="1">
        <v>41774</v>
      </c>
      <c r="C695">
        <v>203</v>
      </c>
      <c r="D695">
        <v>205</v>
      </c>
      <c r="E695">
        <v>201</v>
      </c>
      <c r="F695">
        <v>204</v>
      </c>
      <c r="G695">
        <v>90908200</v>
      </c>
      <c r="H695" s="2">
        <f t="shared" si="105"/>
        <v>18545272800</v>
      </c>
      <c r="I695">
        <f t="shared" si="106"/>
        <v>0</v>
      </c>
      <c r="J695" t="str">
        <f t="shared" si="107"/>
        <v/>
      </c>
      <c r="K695" t="str">
        <f t="shared" si="108"/>
        <v/>
      </c>
      <c r="N695" s="2">
        <f t="shared" si="103"/>
        <v>2000</v>
      </c>
      <c r="O695" s="2" t="str">
        <f t="shared" si="109"/>
        <v/>
      </c>
      <c r="P695" s="2" t="str">
        <f t="shared" si="110"/>
        <v/>
      </c>
      <c r="Q695" s="2" t="str">
        <f t="shared" si="112"/>
        <v/>
      </c>
      <c r="R695" s="2" t="str">
        <f t="shared" si="111"/>
        <v/>
      </c>
      <c r="S695" s="2"/>
      <c r="T695" s="6">
        <f t="shared" si="104"/>
        <v>408000</v>
      </c>
      <c r="U695" s="4">
        <f>SUM(O695:$O$759)+T695</f>
        <v>438000</v>
      </c>
      <c r="V695" s="4">
        <f>SUM(O695:$O$756)</f>
        <v>30000</v>
      </c>
      <c r="W695" s="4">
        <f>SUM(R695:$S$759)</f>
        <v>9072</v>
      </c>
    </row>
    <row r="696" spans="1:23" x14ac:dyDescent="0.15">
      <c r="A696">
        <v>3</v>
      </c>
      <c r="B696" s="1">
        <v>41773</v>
      </c>
      <c r="C696">
        <v>203</v>
      </c>
      <c r="D696">
        <v>204</v>
      </c>
      <c r="E696">
        <v>202</v>
      </c>
      <c r="F696">
        <v>204</v>
      </c>
      <c r="G696">
        <v>56311100</v>
      </c>
      <c r="H696" s="2">
        <f t="shared" si="105"/>
        <v>11487464400</v>
      </c>
      <c r="I696">
        <f t="shared" si="106"/>
        <v>1</v>
      </c>
      <c r="J696" t="str">
        <f t="shared" si="107"/>
        <v>高値超、安値超</v>
      </c>
      <c r="K696" t="str">
        <f t="shared" si="108"/>
        <v/>
      </c>
      <c r="N696" s="2">
        <f t="shared" si="103"/>
        <v>2000</v>
      </c>
      <c r="O696" s="2" t="str">
        <f t="shared" si="109"/>
        <v/>
      </c>
      <c r="P696" s="2" t="str">
        <f t="shared" si="110"/>
        <v/>
      </c>
      <c r="Q696" s="2" t="str">
        <f t="shared" si="112"/>
        <v/>
      </c>
      <c r="R696" s="2" t="str">
        <f t="shared" si="111"/>
        <v/>
      </c>
      <c r="S696" s="2"/>
      <c r="T696" s="6">
        <f t="shared" si="104"/>
        <v>408000</v>
      </c>
      <c r="U696" s="4">
        <f>SUM(O696:$O$759)+T696</f>
        <v>438000</v>
      </c>
      <c r="V696" s="4">
        <f>SUM(O696:$O$756)</f>
        <v>30000</v>
      </c>
      <c r="W696" s="4">
        <f>SUM(R696:$S$759)</f>
        <v>9072</v>
      </c>
    </row>
    <row r="697" spans="1:23" x14ac:dyDescent="0.15">
      <c r="A697">
        <v>3</v>
      </c>
      <c r="B697" s="1">
        <v>41772</v>
      </c>
      <c r="C697">
        <v>201</v>
      </c>
      <c r="D697">
        <v>203</v>
      </c>
      <c r="E697">
        <v>200</v>
      </c>
      <c r="F697">
        <v>203</v>
      </c>
      <c r="G697">
        <v>66170600</v>
      </c>
      <c r="H697" s="2">
        <f t="shared" si="105"/>
        <v>13432631800</v>
      </c>
      <c r="I697">
        <f t="shared" si="106"/>
        <v>4</v>
      </c>
      <c r="J697" t="str">
        <f t="shared" si="107"/>
        <v/>
      </c>
      <c r="K697" t="str">
        <f t="shared" si="108"/>
        <v/>
      </c>
      <c r="N697" s="2">
        <f t="shared" si="103"/>
        <v>2000</v>
      </c>
      <c r="O697" s="2" t="str">
        <f t="shared" si="109"/>
        <v/>
      </c>
      <c r="P697" s="2" t="str">
        <f t="shared" si="110"/>
        <v/>
      </c>
      <c r="Q697" s="2" t="str">
        <f t="shared" si="112"/>
        <v/>
      </c>
      <c r="R697" s="2" t="str">
        <f t="shared" si="111"/>
        <v/>
      </c>
      <c r="S697" s="2"/>
      <c r="T697" s="6">
        <f t="shared" si="104"/>
        <v>406000</v>
      </c>
      <c r="U697" s="4">
        <f>SUM(O697:$O$759)+T697</f>
        <v>436000</v>
      </c>
      <c r="V697" s="4">
        <f>SUM(O697:$O$756)</f>
        <v>30000</v>
      </c>
      <c r="W697" s="4">
        <f>SUM(R697:$S$759)</f>
        <v>9072</v>
      </c>
    </row>
    <row r="698" spans="1:23" x14ac:dyDescent="0.15">
      <c r="A698">
        <v>3</v>
      </c>
      <c r="B698" s="1">
        <v>41771</v>
      </c>
      <c r="C698">
        <v>201</v>
      </c>
      <c r="D698">
        <v>203</v>
      </c>
      <c r="E698">
        <v>199</v>
      </c>
      <c r="F698">
        <v>199</v>
      </c>
      <c r="G698">
        <v>78502400</v>
      </c>
      <c r="H698" s="2">
        <f t="shared" si="105"/>
        <v>15621977600</v>
      </c>
      <c r="I698">
        <f t="shared" si="106"/>
        <v>-2</v>
      </c>
      <c r="J698" t="str">
        <f t="shared" si="107"/>
        <v/>
      </c>
      <c r="K698" t="str">
        <f t="shared" si="108"/>
        <v/>
      </c>
      <c r="N698" s="2">
        <f t="shared" si="103"/>
        <v>2000</v>
      </c>
      <c r="O698" s="2" t="str">
        <f t="shared" si="109"/>
        <v/>
      </c>
      <c r="P698" s="2" t="str">
        <f t="shared" si="110"/>
        <v/>
      </c>
      <c r="Q698" s="2">
        <f t="shared" si="112"/>
        <v>400000</v>
      </c>
      <c r="R698" s="2">
        <f t="shared" si="111"/>
        <v>378</v>
      </c>
      <c r="S698" s="2"/>
      <c r="T698" s="6">
        <f t="shared" si="104"/>
        <v>398000</v>
      </c>
      <c r="U698" s="4">
        <f>SUM(O698:$O$759)+T698</f>
        <v>428000</v>
      </c>
      <c r="V698" s="4">
        <f>SUM(O698:$O$756)</f>
        <v>30000</v>
      </c>
      <c r="W698" s="4">
        <f>SUM(R698:$S$759)</f>
        <v>9072</v>
      </c>
    </row>
    <row r="699" spans="1:23" x14ac:dyDescent="0.15">
      <c r="A699">
        <v>3</v>
      </c>
      <c r="B699" s="1">
        <v>41768</v>
      </c>
      <c r="C699">
        <v>199</v>
      </c>
      <c r="D699">
        <v>202</v>
      </c>
      <c r="E699">
        <v>199</v>
      </c>
      <c r="F699">
        <v>201</v>
      </c>
      <c r="G699">
        <v>73591400</v>
      </c>
      <c r="H699" s="2">
        <f t="shared" si="105"/>
        <v>14791871400</v>
      </c>
      <c r="I699">
        <f t="shared" si="106"/>
        <v>1</v>
      </c>
      <c r="J699" t="str">
        <f t="shared" si="107"/>
        <v/>
      </c>
      <c r="K699" t="str">
        <f t="shared" si="108"/>
        <v/>
      </c>
      <c r="N699" s="2">
        <f t="shared" si="103"/>
        <v>2000</v>
      </c>
      <c r="O699" s="2" t="str">
        <f t="shared" si="109"/>
        <v/>
      </c>
      <c r="P699" s="2">
        <f t="shared" si="110"/>
        <v>400000</v>
      </c>
      <c r="Q699" s="2">
        <f t="shared" si="112"/>
        <v>400000</v>
      </c>
      <c r="R699" s="2">
        <f t="shared" si="111"/>
        <v>378</v>
      </c>
      <c r="S699" s="2"/>
      <c r="T699" s="6">
        <f t="shared" si="104"/>
        <v>402000</v>
      </c>
      <c r="U699" s="4">
        <f>SUM(O699:$O$759)+T699</f>
        <v>432000</v>
      </c>
      <c r="V699" s="4">
        <f>SUM(O699:$O$756)</f>
        <v>30000</v>
      </c>
      <c r="W699" s="4">
        <f>SUM(R699:$S$759)</f>
        <v>8694</v>
      </c>
    </row>
    <row r="700" spans="1:23" x14ac:dyDescent="0.15">
      <c r="A700">
        <v>3</v>
      </c>
      <c r="B700" s="1">
        <v>41767</v>
      </c>
      <c r="C700">
        <v>201</v>
      </c>
      <c r="D700">
        <v>202</v>
      </c>
      <c r="E700">
        <v>200</v>
      </c>
      <c r="F700">
        <v>200</v>
      </c>
      <c r="G700">
        <v>66953300</v>
      </c>
      <c r="H700" s="2">
        <f t="shared" si="105"/>
        <v>13390660000</v>
      </c>
      <c r="I700">
        <f t="shared" si="106"/>
        <v>0</v>
      </c>
      <c r="J700" t="str">
        <f t="shared" si="107"/>
        <v/>
      </c>
      <c r="K700">
        <f t="shared" si="108"/>
        <v>0</v>
      </c>
      <c r="N700" s="2">
        <f t="shared" si="103"/>
        <v>2000</v>
      </c>
      <c r="O700" s="2">
        <f t="shared" si="109"/>
        <v>0</v>
      </c>
      <c r="P700" s="2" t="str">
        <f t="shared" si="110"/>
        <v/>
      </c>
      <c r="Q700" s="2" t="str">
        <f t="shared" si="112"/>
        <v/>
      </c>
      <c r="R700" s="2" t="str">
        <f t="shared" si="111"/>
        <v/>
      </c>
      <c r="S700" s="2"/>
      <c r="T700" s="6">
        <f t="shared" si="104"/>
        <v>400000</v>
      </c>
      <c r="U700" s="4">
        <f>SUM(O700:$O$759)+T700</f>
        <v>430000</v>
      </c>
      <c r="V700" s="4">
        <f>SUM(O700:$O$756)</f>
        <v>30000</v>
      </c>
      <c r="W700" s="4">
        <f>SUM(R700:$S$759)</f>
        <v>8316</v>
      </c>
    </row>
    <row r="701" spans="1:23" x14ac:dyDescent="0.15">
      <c r="A701">
        <v>3</v>
      </c>
      <c r="B701" s="1">
        <v>41766</v>
      </c>
      <c r="C701">
        <v>203</v>
      </c>
      <c r="D701">
        <v>204</v>
      </c>
      <c r="E701">
        <v>200</v>
      </c>
      <c r="F701">
        <v>200</v>
      </c>
      <c r="G701">
        <v>68041900</v>
      </c>
      <c r="H701" s="2">
        <f t="shared" si="105"/>
        <v>13608380000</v>
      </c>
      <c r="I701">
        <f t="shared" si="106"/>
        <v>-4</v>
      </c>
      <c r="J701" t="str">
        <f t="shared" si="107"/>
        <v>高値割、安値割</v>
      </c>
      <c r="K701" t="str">
        <f t="shared" si="108"/>
        <v/>
      </c>
      <c r="N701" s="2">
        <f t="shared" si="103"/>
        <v>2000</v>
      </c>
      <c r="O701" s="2" t="str">
        <f t="shared" si="109"/>
        <v/>
      </c>
      <c r="P701" s="2" t="str">
        <f t="shared" si="110"/>
        <v/>
      </c>
      <c r="Q701" s="2" t="str">
        <f t="shared" si="112"/>
        <v/>
      </c>
      <c r="R701" s="2" t="str">
        <f t="shared" si="111"/>
        <v/>
      </c>
      <c r="S701" s="2"/>
      <c r="T701" s="6">
        <f t="shared" si="104"/>
        <v>400000</v>
      </c>
      <c r="U701" s="4">
        <f>SUM(O701:$O$759)+T701</f>
        <v>430000</v>
      </c>
      <c r="V701" s="4">
        <f>SUM(O701:$O$756)</f>
        <v>30000</v>
      </c>
      <c r="W701" s="4">
        <f>SUM(R701:$S$759)</f>
        <v>8316</v>
      </c>
    </row>
    <row r="702" spans="1:23" x14ac:dyDescent="0.15">
      <c r="A702">
        <v>3</v>
      </c>
      <c r="B702" s="1">
        <v>41761</v>
      </c>
      <c r="C702">
        <v>203</v>
      </c>
      <c r="D702">
        <v>205</v>
      </c>
      <c r="E702">
        <v>202</v>
      </c>
      <c r="F702">
        <v>204</v>
      </c>
      <c r="G702">
        <v>69308600</v>
      </c>
      <c r="H702" s="2">
        <f t="shared" si="105"/>
        <v>14138954400</v>
      </c>
      <c r="I702">
        <f t="shared" si="106"/>
        <v>0</v>
      </c>
      <c r="J702" t="str">
        <f t="shared" si="107"/>
        <v/>
      </c>
      <c r="K702" t="str">
        <f t="shared" si="108"/>
        <v/>
      </c>
      <c r="N702" s="2">
        <f t="shared" si="103"/>
        <v>2000</v>
      </c>
      <c r="O702" s="2" t="str">
        <f t="shared" si="109"/>
        <v/>
      </c>
      <c r="P702" s="2" t="str">
        <f t="shared" si="110"/>
        <v/>
      </c>
      <c r="Q702" s="2" t="str">
        <f t="shared" si="112"/>
        <v/>
      </c>
      <c r="R702" s="2" t="str">
        <f t="shared" si="111"/>
        <v/>
      </c>
      <c r="S702" s="2"/>
      <c r="T702" s="6">
        <f t="shared" si="104"/>
        <v>408000</v>
      </c>
      <c r="U702" s="4">
        <f>SUM(O702:$O$759)+T702</f>
        <v>438000</v>
      </c>
      <c r="V702" s="4">
        <f>SUM(O702:$O$756)</f>
        <v>30000</v>
      </c>
      <c r="W702" s="4">
        <f>SUM(R702:$S$759)</f>
        <v>8316</v>
      </c>
    </row>
    <row r="703" spans="1:23" x14ac:dyDescent="0.15">
      <c r="A703">
        <v>3</v>
      </c>
      <c r="B703" s="1">
        <v>41760</v>
      </c>
      <c r="C703">
        <v>201</v>
      </c>
      <c r="D703">
        <v>205</v>
      </c>
      <c r="E703">
        <v>200</v>
      </c>
      <c r="F703">
        <v>204</v>
      </c>
      <c r="G703">
        <v>89356100</v>
      </c>
      <c r="H703" s="2">
        <f t="shared" si="105"/>
        <v>18228644400</v>
      </c>
      <c r="I703">
        <f t="shared" si="106"/>
        <v>4</v>
      </c>
      <c r="J703" t="str">
        <f t="shared" si="107"/>
        <v>高値超、安値超</v>
      </c>
      <c r="K703" t="str">
        <f t="shared" si="108"/>
        <v/>
      </c>
      <c r="N703" s="2">
        <f t="shared" si="103"/>
        <v>2000</v>
      </c>
      <c r="O703" s="2" t="str">
        <f t="shared" si="109"/>
        <v/>
      </c>
      <c r="P703" s="2" t="str">
        <f t="shared" si="110"/>
        <v/>
      </c>
      <c r="Q703" s="2" t="str">
        <f t="shared" si="112"/>
        <v/>
      </c>
      <c r="R703" s="2" t="str">
        <f t="shared" si="111"/>
        <v/>
      </c>
      <c r="S703" s="2"/>
      <c r="T703" s="6">
        <f t="shared" si="104"/>
        <v>408000</v>
      </c>
      <c r="U703" s="4">
        <f>SUM(O703:$O$759)+T703</f>
        <v>438000</v>
      </c>
      <c r="V703" s="4">
        <f>SUM(O703:$O$756)</f>
        <v>30000</v>
      </c>
      <c r="W703" s="4">
        <f>SUM(R703:$S$759)</f>
        <v>8316</v>
      </c>
    </row>
    <row r="704" spans="1:23" x14ac:dyDescent="0.15">
      <c r="A704">
        <v>3</v>
      </c>
      <c r="B704" s="1">
        <v>41759</v>
      </c>
      <c r="C704">
        <v>201</v>
      </c>
      <c r="D704">
        <v>201</v>
      </c>
      <c r="E704">
        <v>199</v>
      </c>
      <c r="F704">
        <v>200</v>
      </c>
      <c r="G704">
        <v>54435300</v>
      </c>
      <c r="H704" s="2">
        <f t="shared" si="105"/>
        <v>10887060000</v>
      </c>
      <c r="I704">
        <f t="shared" si="106"/>
        <v>0</v>
      </c>
      <c r="J704" t="str">
        <f t="shared" si="107"/>
        <v>高値超、安値超</v>
      </c>
      <c r="K704" t="str">
        <f t="shared" si="108"/>
        <v/>
      </c>
      <c r="N704" s="2">
        <f t="shared" si="103"/>
        <v>2000</v>
      </c>
      <c r="O704" s="2" t="str">
        <f t="shared" si="109"/>
        <v/>
      </c>
      <c r="P704" s="2" t="str">
        <f t="shared" si="110"/>
        <v/>
      </c>
      <c r="Q704" s="2">
        <f t="shared" si="112"/>
        <v>398000</v>
      </c>
      <c r="R704" s="2">
        <f t="shared" si="111"/>
        <v>378</v>
      </c>
      <c r="S704" s="2"/>
      <c r="T704" s="6">
        <f t="shared" si="104"/>
        <v>400000</v>
      </c>
      <c r="U704" s="4">
        <f>SUM(O704:$O$759)+T704</f>
        <v>430000</v>
      </c>
      <c r="V704" s="4">
        <f>SUM(O704:$O$756)</f>
        <v>30000</v>
      </c>
      <c r="W704" s="4">
        <f>SUM(R704:$S$759)</f>
        <v>8316</v>
      </c>
    </row>
    <row r="705" spans="1:23" x14ac:dyDescent="0.15">
      <c r="A705">
        <v>3</v>
      </c>
      <c r="B705" s="1">
        <v>41757</v>
      </c>
      <c r="C705">
        <v>198</v>
      </c>
      <c r="D705">
        <v>200</v>
      </c>
      <c r="E705">
        <v>198</v>
      </c>
      <c r="F705">
        <v>200</v>
      </c>
      <c r="G705">
        <v>37704600</v>
      </c>
      <c r="H705" s="2">
        <f t="shared" si="105"/>
        <v>7540920000</v>
      </c>
      <c r="I705">
        <f t="shared" si="106"/>
        <v>1</v>
      </c>
      <c r="J705" t="str">
        <f t="shared" si="107"/>
        <v/>
      </c>
      <c r="K705" t="str">
        <f t="shared" si="108"/>
        <v/>
      </c>
      <c r="N705" s="2">
        <f t="shared" si="103"/>
        <v>2000</v>
      </c>
      <c r="O705" s="2" t="str">
        <f t="shared" si="109"/>
        <v/>
      </c>
      <c r="P705" s="2">
        <f t="shared" si="110"/>
        <v>398000</v>
      </c>
      <c r="Q705" s="2">
        <f t="shared" si="112"/>
        <v>398000</v>
      </c>
      <c r="R705" s="2">
        <f t="shared" si="111"/>
        <v>378</v>
      </c>
      <c r="S705" s="2"/>
      <c r="T705" s="6">
        <f t="shared" si="104"/>
        <v>400000</v>
      </c>
      <c r="U705" s="4">
        <f>SUM(O705:$O$759)+T705</f>
        <v>430000</v>
      </c>
      <c r="V705" s="4">
        <f>SUM(O705:$O$756)</f>
        <v>30000</v>
      </c>
      <c r="W705" s="4">
        <f>SUM(R705:$S$759)</f>
        <v>7938</v>
      </c>
    </row>
    <row r="706" spans="1:23" x14ac:dyDescent="0.15">
      <c r="A706">
        <v>3</v>
      </c>
      <c r="B706" s="1">
        <v>41754</v>
      </c>
      <c r="C706">
        <v>199</v>
      </c>
      <c r="D706">
        <v>201</v>
      </c>
      <c r="E706">
        <v>198</v>
      </c>
      <c r="F706">
        <v>199</v>
      </c>
      <c r="G706">
        <v>59824200</v>
      </c>
      <c r="H706" s="2">
        <f t="shared" si="105"/>
        <v>11905015800</v>
      </c>
      <c r="I706">
        <f t="shared" si="106"/>
        <v>0</v>
      </c>
      <c r="J706" t="str">
        <f t="shared" si="107"/>
        <v/>
      </c>
      <c r="K706">
        <f t="shared" si="108"/>
        <v>0</v>
      </c>
      <c r="N706" s="2">
        <f t="shared" si="103"/>
        <v>2000</v>
      </c>
      <c r="O706" s="2">
        <f t="shared" si="109"/>
        <v>0</v>
      </c>
      <c r="P706" s="2" t="str">
        <f t="shared" si="110"/>
        <v/>
      </c>
      <c r="Q706" s="2">
        <f t="shared" si="112"/>
        <v>398000</v>
      </c>
      <c r="R706" s="2">
        <f t="shared" si="111"/>
        <v>378</v>
      </c>
      <c r="S706" s="2"/>
      <c r="T706" s="6">
        <f t="shared" si="104"/>
        <v>398000</v>
      </c>
      <c r="U706" s="4">
        <f>SUM(O706:$O$759)+T706</f>
        <v>428000</v>
      </c>
      <c r="V706" s="4">
        <f>SUM(O706:$O$756)</f>
        <v>30000</v>
      </c>
      <c r="W706" s="4">
        <f>SUM(R706:$S$759)</f>
        <v>7560</v>
      </c>
    </row>
    <row r="707" spans="1:23" x14ac:dyDescent="0.15">
      <c r="A707">
        <v>3</v>
      </c>
      <c r="B707" s="1">
        <v>41753</v>
      </c>
      <c r="C707">
        <v>200</v>
      </c>
      <c r="D707">
        <v>200</v>
      </c>
      <c r="E707">
        <v>198</v>
      </c>
      <c r="F707">
        <v>199</v>
      </c>
      <c r="G707">
        <v>41548300</v>
      </c>
      <c r="H707" s="2">
        <f t="shared" si="105"/>
        <v>8268111700</v>
      </c>
      <c r="I707">
        <f t="shared" si="106"/>
        <v>0</v>
      </c>
      <c r="J707" t="str">
        <f t="shared" si="107"/>
        <v>高値割、安値割</v>
      </c>
      <c r="K707" t="str">
        <f t="shared" si="108"/>
        <v/>
      </c>
      <c r="N707" s="2">
        <f t="shared" si="103"/>
        <v>2000</v>
      </c>
      <c r="O707" s="2" t="str">
        <f t="shared" si="109"/>
        <v/>
      </c>
      <c r="P707" s="2">
        <f t="shared" si="110"/>
        <v>398000</v>
      </c>
      <c r="Q707" s="2" t="str">
        <f t="shared" si="112"/>
        <v/>
      </c>
      <c r="R707" s="2" t="str">
        <f t="shared" si="111"/>
        <v/>
      </c>
      <c r="S707" s="2"/>
      <c r="T707" s="6">
        <f t="shared" si="104"/>
        <v>398000</v>
      </c>
      <c r="U707" s="4">
        <f>SUM(O707:$O$759)+T707</f>
        <v>428000</v>
      </c>
      <c r="V707" s="4">
        <f>SUM(O707:$O$756)</f>
        <v>30000</v>
      </c>
      <c r="W707" s="4">
        <f>SUM(R707:$S$759)</f>
        <v>7182</v>
      </c>
    </row>
    <row r="708" spans="1:23" x14ac:dyDescent="0.15">
      <c r="A708">
        <v>3</v>
      </c>
      <c r="B708" s="1">
        <v>41752</v>
      </c>
      <c r="C708">
        <v>200</v>
      </c>
      <c r="D708">
        <v>201</v>
      </c>
      <c r="E708">
        <v>199</v>
      </c>
      <c r="F708">
        <v>199</v>
      </c>
      <c r="G708">
        <v>41008900</v>
      </c>
      <c r="H708" s="2">
        <f t="shared" si="105"/>
        <v>8160771100</v>
      </c>
      <c r="I708">
        <f t="shared" si="106"/>
        <v>0</v>
      </c>
      <c r="J708" t="str">
        <f t="shared" si="107"/>
        <v/>
      </c>
      <c r="K708">
        <f t="shared" si="108"/>
        <v>0</v>
      </c>
      <c r="N708" s="2">
        <f t="shared" si="103"/>
        <v>2000</v>
      </c>
      <c r="O708" s="2">
        <f t="shared" si="109"/>
        <v>0</v>
      </c>
      <c r="P708" s="2">
        <f t="shared" si="110"/>
        <v>398000</v>
      </c>
      <c r="Q708" s="2">
        <f t="shared" si="112"/>
        <v>398000</v>
      </c>
      <c r="R708" s="2">
        <f t="shared" si="111"/>
        <v>378</v>
      </c>
      <c r="S708" s="2"/>
      <c r="T708" s="6">
        <f t="shared" si="104"/>
        <v>398000</v>
      </c>
      <c r="U708" s="4">
        <f>SUM(O708:$O$759)+T708</f>
        <v>428000</v>
      </c>
      <c r="V708" s="4">
        <f>SUM(O708:$O$756)</f>
        <v>30000</v>
      </c>
      <c r="W708" s="4">
        <f>SUM(R708:$S$759)</f>
        <v>7182</v>
      </c>
    </row>
    <row r="709" spans="1:23" x14ac:dyDescent="0.15">
      <c r="A709">
        <v>3</v>
      </c>
      <c r="B709" s="1">
        <v>41751</v>
      </c>
      <c r="C709">
        <v>201</v>
      </c>
      <c r="D709">
        <v>202</v>
      </c>
      <c r="E709">
        <v>199</v>
      </c>
      <c r="F709">
        <v>199</v>
      </c>
      <c r="G709">
        <v>56657200</v>
      </c>
      <c r="H709" s="2">
        <f t="shared" si="105"/>
        <v>11274782800</v>
      </c>
      <c r="I709">
        <f t="shared" si="106"/>
        <v>-2</v>
      </c>
      <c r="J709" t="str">
        <f t="shared" si="107"/>
        <v>高値割、安値割</v>
      </c>
      <c r="K709">
        <f t="shared" si="108"/>
        <v>2</v>
      </c>
      <c r="N709" s="2">
        <f t="shared" si="103"/>
        <v>2000</v>
      </c>
      <c r="O709" s="2">
        <f t="shared" si="109"/>
        <v>4000</v>
      </c>
      <c r="P709" s="2" t="str">
        <f t="shared" si="110"/>
        <v/>
      </c>
      <c r="Q709" s="2" t="str">
        <f t="shared" si="112"/>
        <v/>
      </c>
      <c r="R709" s="2" t="str">
        <f t="shared" si="111"/>
        <v/>
      </c>
      <c r="S709" s="2"/>
      <c r="T709" s="6">
        <f t="shared" si="104"/>
        <v>398000</v>
      </c>
      <c r="U709" s="4">
        <f>SUM(O709:$O$759)+T709</f>
        <v>428000</v>
      </c>
      <c r="V709" s="4">
        <f>SUM(O709:$O$756)</f>
        <v>30000</v>
      </c>
      <c r="W709" s="4">
        <f>SUM(R709:$S$759)</f>
        <v>6804</v>
      </c>
    </row>
    <row r="710" spans="1:23" x14ac:dyDescent="0.15">
      <c r="A710">
        <v>3</v>
      </c>
      <c r="B710" s="1">
        <v>41750</v>
      </c>
      <c r="C710">
        <v>203</v>
      </c>
      <c r="D710">
        <v>203</v>
      </c>
      <c r="E710">
        <v>200</v>
      </c>
      <c r="F710">
        <v>201</v>
      </c>
      <c r="G710">
        <v>56369700</v>
      </c>
      <c r="H710" s="2">
        <f t="shared" si="105"/>
        <v>11330309700</v>
      </c>
      <c r="I710">
        <f t="shared" si="106"/>
        <v>-1</v>
      </c>
      <c r="J710" t="str">
        <f t="shared" si="107"/>
        <v>高値割、安値割</v>
      </c>
      <c r="K710" t="str">
        <f t="shared" si="108"/>
        <v/>
      </c>
      <c r="N710" s="2">
        <f t="shared" si="103"/>
        <v>2000</v>
      </c>
      <c r="O710" s="2" t="str">
        <f t="shared" si="109"/>
        <v/>
      </c>
      <c r="P710" s="2" t="str">
        <f t="shared" si="110"/>
        <v/>
      </c>
      <c r="Q710" s="2" t="str">
        <f t="shared" si="112"/>
        <v/>
      </c>
      <c r="R710" s="2" t="str">
        <f t="shared" si="111"/>
        <v/>
      </c>
      <c r="S710" s="2"/>
      <c r="T710" s="6">
        <f t="shared" si="104"/>
        <v>402000</v>
      </c>
      <c r="U710" s="4">
        <f>SUM(O710:$O$759)+T710</f>
        <v>428000</v>
      </c>
      <c r="V710" s="4">
        <f>SUM(O710:$O$756)</f>
        <v>26000</v>
      </c>
      <c r="W710" s="4">
        <f>SUM(R710:$S$759)</f>
        <v>6804</v>
      </c>
    </row>
    <row r="711" spans="1:23" x14ac:dyDescent="0.15">
      <c r="A711">
        <v>3</v>
      </c>
      <c r="B711" s="1">
        <v>41747</v>
      </c>
      <c r="C711">
        <v>203</v>
      </c>
      <c r="D711">
        <v>204</v>
      </c>
      <c r="E711">
        <v>201</v>
      </c>
      <c r="F711">
        <v>202</v>
      </c>
      <c r="G711">
        <v>36941600</v>
      </c>
      <c r="H711" s="2">
        <f t="shared" si="105"/>
        <v>7462203200</v>
      </c>
      <c r="I711">
        <f t="shared" si="106"/>
        <v>-1</v>
      </c>
      <c r="J711" t="str">
        <f t="shared" si="107"/>
        <v/>
      </c>
      <c r="K711" t="str">
        <f t="shared" si="108"/>
        <v/>
      </c>
      <c r="N711" s="2">
        <f t="shared" si="103"/>
        <v>2000</v>
      </c>
      <c r="O711" s="2" t="str">
        <f t="shared" si="109"/>
        <v/>
      </c>
      <c r="P711" s="2" t="str">
        <f t="shared" si="110"/>
        <v/>
      </c>
      <c r="Q711" s="2" t="str">
        <f t="shared" si="112"/>
        <v/>
      </c>
      <c r="R711" s="2" t="str">
        <f t="shared" si="111"/>
        <v/>
      </c>
      <c r="S711" s="2"/>
      <c r="T711" s="6">
        <f t="shared" si="104"/>
        <v>404000</v>
      </c>
      <c r="U711" s="4">
        <f>SUM(O711:$O$759)+T711</f>
        <v>430000</v>
      </c>
      <c r="V711" s="4">
        <f>SUM(O711:$O$756)</f>
        <v>26000</v>
      </c>
      <c r="W711" s="4">
        <f>SUM(R711:$S$759)</f>
        <v>6804</v>
      </c>
    </row>
    <row r="712" spans="1:23" x14ac:dyDescent="0.15">
      <c r="A712">
        <v>3</v>
      </c>
      <c r="B712" s="1">
        <v>41746</v>
      </c>
      <c r="C712">
        <v>203</v>
      </c>
      <c r="D712">
        <v>203</v>
      </c>
      <c r="E712">
        <v>201</v>
      </c>
      <c r="F712">
        <v>203</v>
      </c>
      <c r="G712">
        <v>63739300</v>
      </c>
      <c r="H712" s="2">
        <f t="shared" si="105"/>
        <v>12939077900</v>
      </c>
      <c r="I712">
        <f t="shared" si="106"/>
        <v>0</v>
      </c>
      <c r="J712" t="str">
        <f t="shared" si="107"/>
        <v/>
      </c>
      <c r="K712" t="str">
        <f t="shared" si="108"/>
        <v/>
      </c>
      <c r="N712" s="2">
        <f t="shared" si="103"/>
        <v>2000</v>
      </c>
      <c r="O712" s="2" t="str">
        <f t="shared" si="109"/>
        <v/>
      </c>
      <c r="P712" s="2" t="str">
        <f t="shared" si="110"/>
        <v/>
      </c>
      <c r="Q712" s="2" t="str">
        <f t="shared" si="112"/>
        <v/>
      </c>
      <c r="R712" s="2" t="str">
        <f t="shared" si="111"/>
        <v/>
      </c>
      <c r="S712" s="2"/>
      <c r="T712" s="6">
        <f t="shared" si="104"/>
        <v>406000</v>
      </c>
      <c r="U712" s="4">
        <f>SUM(O712:$O$759)+T712</f>
        <v>432000</v>
      </c>
      <c r="V712" s="4">
        <f>SUM(O712:$O$756)</f>
        <v>26000</v>
      </c>
      <c r="W712" s="4">
        <f>SUM(R712:$S$759)</f>
        <v>6804</v>
      </c>
    </row>
    <row r="713" spans="1:23" x14ac:dyDescent="0.15">
      <c r="A713">
        <v>3</v>
      </c>
      <c r="B713" s="1">
        <v>41745</v>
      </c>
      <c r="C713">
        <v>200</v>
      </c>
      <c r="D713">
        <v>204</v>
      </c>
      <c r="E713">
        <v>199</v>
      </c>
      <c r="F713">
        <v>203</v>
      </c>
      <c r="G713">
        <v>126380300</v>
      </c>
      <c r="H713" s="2">
        <f t="shared" si="105"/>
        <v>25655200900</v>
      </c>
      <c r="I713">
        <f t="shared" si="106"/>
        <v>4</v>
      </c>
      <c r="J713" t="str">
        <f t="shared" si="107"/>
        <v>高値超、安値超</v>
      </c>
      <c r="K713" t="str">
        <f t="shared" si="108"/>
        <v/>
      </c>
      <c r="N713" s="2">
        <f t="shared" si="103"/>
        <v>2000</v>
      </c>
      <c r="O713" s="2" t="str">
        <f t="shared" si="109"/>
        <v/>
      </c>
      <c r="P713" s="2" t="str">
        <f t="shared" si="110"/>
        <v/>
      </c>
      <c r="Q713" s="2">
        <f t="shared" si="112"/>
        <v>396000</v>
      </c>
      <c r="R713" s="2">
        <f t="shared" si="111"/>
        <v>378</v>
      </c>
      <c r="S713" s="2"/>
      <c r="T713" s="6">
        <f t="shared" si="104"/>
        <v>406000</v>
      </c>
      <c r="U713" s="4">
        <f>SUM(O713:$O$759)+T713</f>
        <v>432000</v>
      </c>
      <c r="V713" s="4">
        <f>SUM(O713:$O$756)</f>
        <v>26000</v>
      </c>
      <c r="W713" s="4">
        <f>SUM(R713:$S$759)</f>
        <v>6804</v>
      </c>
    </row>
    <row r="714" spans="1:23" x14ac:dyDescent="0.15">
      <c r="A714">
        <v>3</v>
      </c>
      <c r="B714" s="1">
        <v>41744</v>
      </c>
      <c r="C714">
        <v>200</v>
      </c>
      <c r="D714">
        <v>201</v>
      </c>
      <c r="E714">
        <v>198</v>
      </c>
      <c r="F714">
        <v>199</v>
      </c>
      <c r="G714">
        <v>73988500</v>
      </c>
      <c r="H714" s="2">
        <f t="shared" si="105"/>
        <v>14723711500</v>
      </c>
      <c r="I714">
        <f t="shared" si="106"/>
        <v>1</v>
      </c>
      <c r="J714" t="str">
        <f t="shared" si="107"/>
        <v>高値超、安値超</v>
      </c>
      <c r="K714" t="str">
        <f t="shared" si="108"/>
        <v/>
      </c>
      <c r="N714" s="2">
        <f t="shared" si="103"/>
        <v>2000</v>
      </c>
      <c r="O714" s="2" t="str">
        <f t="shared" si="109"/>
        <v/>
      </c>
      <c r="P714" s="2">
        <f t="shared" si="110"/>
        <v>396000</v>
      </c>
      <c r="Q714" s="2">
        <f t="shared" si="112"/>
        <v>396000</v>
      </c>
      <c r="R714" s="2">
        <f t="shared" si="111"/>
        <v>378</v>
      </c>
      <c r="S714" s="2"/>
      <c r="T714" s="6">
        <f t="shared" si="104"/>
        <v>398000</v>
      </c>
      <c r="U714" s="4">
        <f>SUM(O714:$O$759)+T714</f>
        <v>424000</v>
      </c>
      <c r="V714" s="4">
        <f>SUM(O714:$O$756)</f>
        <v>26000</v>
      </c>
      <c r="W714" s="4">
        <f>SUM(R714:$S$759)</f>
        <v>6426</v>
      </c>
    </row>
    <row r="715" spans="1:23" x14ac:dyDescent="0.15">
      <c r="A715">
        <v>3</v>
      </c>
      <c r="B715" s="1">
        <v>41743</v>
      </c>
      <c r="C715">
        <v>197</v>
      </c>
      <c r="D715">
        <v>200</v>
      </c>
      <c r="E715">
        <v>197</v>
      </c>
      <c r="F715">
        <v>198</v>
      </c>
      <c r="G715">
        <v>71834400</v>
      </c>
      <c r="H715" s="2">
        <f t="shared" si="105"/>
        <v>14223211200</v>
      </c>
      <c r="I715">
        <f t="shared" si="106"/>
        <v>0</v>
      </c>
      <c r="J715" t="str">
        <f t="shared" si="107"/>
        <v/>
      </c>
      <c r="K715">
        <f t="shared" si="108"/>
        <v>0</v>
      </c>
      <c r="N715" s="2">
        <f t="shared" si="103"/>
        <v>2000</v>
      </c>
      <c r="O715" s="2">
        <f t="shared" si="109"/>
        <v>0</v>
      </c>
      <c r="P715" s="2" t="str">
        <f t="shared" si="110"/>
        <v/>
      </c>
      <c r="Q715" s="2">
        <f t="shared" si="112"/>
        <v>400000</v>
      </c>
      <c r="R715" s="2">
        <f t="shared" si="111"/>
        <v>378</v>
      </c>
      <c r="S715" s="2"/>
      <c r="T715" s="6">
        <f t="shared" si="104"/>
        <v>396000</v>
      </c>
      <c r="U715" s="4">
        <f>SUM(O715:$O$759)+T715</f>
        <v>422000</v>
      </c>
      <c r="V715" s="4">
        <f>SUM(O715:$O$756)</f>
        <v>26000</v>
      </c>
      <c r="W715" s="4">
        <f>SUM(R715:$S$759)</f>
        <v>6048</v>
      </c>
    </row>
    <row r="716" spans="1:23" x14ac:dyDescent="0.15">
      <c r="A716">
        <v>3</v>
      </c>
      <c r="B716" s="1">
        <v>41740</v>
      </c>
      <c r="C716">
        <v>197</v>
      </c>
      <c r="D716">
        <v>200</v>
      </c>
      <c r="E716">
        <v>196</v>
      </c>
      <c r="F716">
        <v>198</v>
      </c>
      <c r="G716">
        <v>158590600</v>
      </c>
      <c r="H716" s="2">
        <f t="shared" si="105"/>
        <v>31400938800</v>
      </c>
      <c r="I716">
        <f t="shared" si="106"/>
        <v>-2</v>
      </c>
      <c r="J716" t="str">
        <f t="shared" si="107"/>
        <v>高値割、安値割</v>
      </c>
      <c r="K716" t="str">
        <f t="shared" si="108"/>
        <v/>
      </c>
      <c r="N716" s="2">
        <f t="shared" si="103"/>
        <v>2000</v>
      </c>
      <c r="O716" s="2" t="str">
        <f t="shared" si="109"/>
        <v/>
      </c>
      <c r="P716" s="2">
        <f t="shared" si="110"/>
        <v>400000</v>
      </c>
      <c r="Q716" s="2" t="str">
        <f t="shared" si="112"/>
        <v/>
      </c>
      <c r="R716" s="2" t="str">
        <f t="shared" si="111"/>
        <v/>
      </c>
      <c r="S716" s="2"/>
      <c r="T716" s="6">
        <f t="shared" si="104"/>
        <v>396000</v>
      </c>
      <c r="U716" s="4">
        <f>SUM(O716:$O$759)+T716</f>
        <v>422000</v>
      </c>
      <c r="V716" s="4">
        <f>SUM(O716:$O$756)</f>
        <v>26000</v>
      </c>
      <c r="W716" s="4">
        <f>SUM(R716:$S$759)</f>
        <v>5670</v>
      </c>
    </row>
    <row r="717" spans="1:23" x14ac:dyDescent="0.15">
      <c r="A717">
        <v>3</v>
      </c>
      <c r="B717" s="1">
        <v>41739</v>
      </c>
      <c r="C717">
        <v>201</v>
      </c>
      <c r="D717">
        <v>202</v>
      </c>
      <c r="E717">
        <v>199</v>
      </c>
      <c r="F717">
        <v>200</v>
      </c>
      <c r="G717">
        <v>82011700</v>
      </c>
      <c r="H717" s="2">
        <f t="shared" si="105"/>
        <v>16402340000</v>
      </c>
      <c r="I717">
        <f t="shared" si="106"/>
        <v>0</v>
      </c>
      <c r="J717" t="str">
        <f t="shared" si="107"/>
        <v/>
      </c>
      <c r="K717">
        <f t="shared" si="108"/>
        <v>0</v>
      </c>
      <c r="N717" s="2">
        <f t="shared" si="103"/>
        <v>2000</v>
      </c>
      <c r="O717" s="2">
        <f t="shared" si="109"/>
        <v>0</v>
      </c>
      <c r="P717" s="2">
        <f t="shared" si="110"/>
        <v>400000</v>
      </c>
      <c r="Q717" s="2" t="str">
        <f t="shared" si="112"/>
        <v/>
      </c>
      <c r="R717" s="2" t="str">
        <f t="shared" si="111"/>
        <v/>
      </c>
      <c r="S717" s="2"/>
      <c r="T717" s="6">
        <f t="shared" si="104"/>
        <v>400000</v>
      </c>
      <c r="U717" s="4">
        <f>SUM(O717:$O$759)+T717</f>
        <v>426000</v>
      </c>
      <c r="V717" s="4">
        <f>SUM(O717:$O$756)</f>
        <v>26000</v>
      </c>
      <c r="W717" s="4">
        <f>SUM(R717:$S$759)</f>
        <v>5670</v>
      </c>
    </row>
    <row r="718" spans="1:23" x14ac:dyDescent="0.15">
      <c r="A718">
        <v>3</v>
      </c>
      <c r="B718" s="1">
        <v>41738</v>
      </c>
      <c r="C718">
        <v>202</v>
      </c>
      <c r="D718">
        <v>202</v>
      </c>
      <c r="E718">
        <v>199</v>
      </c>
      <c r="F718">
        <v>200</v>
      </c>
      <c r="G718">
        <v>135705800</v>
      </c>
      <c r="H718" s="2">
        <f t="shared" si="105"/>
        <v>27141160000</v>
      </c>
      <c r="I718">
        <f t="shared" si="106"/>
        <v>-4</v>
      </c>
      <c r="J718" t="str">
        <f t="shared" si="107"/>
        <v>高値割、安値割</v>
      </c>
      <c r="K718">
        <f t="shared" si="108"/>
        <v>4</v>
      </c>
      <c r="N718" s="2">
        <f t="shared" si="103"/>
        <v>2000</v>
      </c>
      <c r="O718" s="2">
        <f t="shared" si="109"/>
        <v>8000</v>
      </c>
      <c r="P718" s="2">
        <f t="shared" si="110"/>
        <v>408000</v>
      </c>
      <c r="Q718" s="2" t="str">
        <f t="shared" si="112"/>
        <v/>
      </c>
      <c r="R718" s="2" t="str">
        <f t="shared" si="111"/>
        <v/>
      </c>
      <c r="S718" s="2"/>
      <c r="T718" s="6">
        <f t="shared" si="104"/>
        <v>400000</v>
      </c>
      <c r="U718" s="4">
        <f>SUM(O718:$O$759)+T718</f>
        <v>426000</v>
      </c>
      <c r="V718" s="4">
        <f>SUM(O718:$O$756)</f>
        <v>26000</v>
      </c>
      <c r="W718" s="4">
        <f>SUM(R718:$S$759)</f>
        <v>5670</v>
      </c>
    </row>
    <row r="719" spans="1:23" x14ac:dyDescent="0.15">
      <c r="A719">
        <v>3</v>
      </c>
      <c r="B719" s="1">
        <v>41737</v>
      </c>
      <c r="C719">
        <v>203</v>
      </c>
      <c r="D719">
        <v>204</v>
      </c>
      <c r="E719">
        <v>202</v>
      </c>
      <c r="F719">
        <v>204</v>
      </c>
      <c r="G719">
        <v>77236900</v>
      </c>
      <c r="H719" s="2">
        <f t="shared" si="105"/>
        <v>15756327600</v>
      </c>
      <c r="I719">
        <f t="shared" si="106"/>
        <v>-1</v>
      </c>
      <c r="J719" t="str">
        <f t="shared" si="107"/>
        <v>高値割、安値割</v>
      </c>
      <c r="K719">
        <f t="shared" si="108"/>
        <v>1</v>
      </c>
      <c r="N719" s="2">
        <f t="shared" si="103"/>
        <v>2000</v>
      </c>
      <c r="O719" s="2">
        <f t="shared" si="109"/>
        <v>2000</v>
      </c>
      <c r="P719" s="2">
        <f t="shared" si="110"/>
        <v>410000</v>
      </c>
      <c r="Q719" s="2">
        <f t="shared" si="112"/>
        <v>410000</v>
      </c>
      <c r="R719" s="2">
        <f t="shared" si="111"/>
        <v>378</v>
      </c>
      <c r="S719" s="2"/>
      <c r="T719" s="6">
        <f t="shared" si="104"/>
        <v>408000</v>
      </c>
      <c r="U719" s="4">
        <f>SUM(O719:$O$759)+T719</f>
        <v>426000</v>
      </c>
      <c r="V719" s="4">
        <f>SUM(O719:$O$756)</f>
        <v>18000</v>
      </c>
      <c r="W719" s="4">
        <f>SUM(R719:$S$759)</f>
        <v>5670</v>
      </c>
    </row>
    <row r="720" spans="1:23" x14ac:dyDescent="0.15">
      <c r="A720">
        <v>3</v>
      </c>
      <c r="B720" s="1">
        <v>41736</v>
      </c>
      <c r="C720">
        <v>208</v>
      </c>
      <c r="D720">
        <v>208</v>
      </c>
      <c r="E720">
        <v>205</v>
      </c>
      <c r="F720">
        <v>205</v>
      </c>
      <c r="G720">
        <v>78141200</v>
      </c>
      <c r="H720" s="2">
        <f t="shared" si="105"/>
        <v>16018946000</v>
      </c>
      <c r="I720">
        <f t="shared" si="106"/>
        <v>-5</v>
      </c>
      <c r="J720" t="str">
        <f t="shared" si="107"/>
        <v>高値割、安値割</v>
      </c>
      <c r="K720">
        <f t="shared" si="108"/>
        <v>5</v>
      </c>
      <c r="N720" s="2">
        <f t="shared" si="103"/>
        <v>2000</v>
      </c>
      <c r="O720" s="2">
        <f t="shared" si="109"/>
        <v>10000</v>
      </c>
      <c r="P720" s="2" t="str">
        <f t="shared" si="110"/>
        <v/>
      </c>
      <c r="Q720" s="2" t="str">
        <f t="shared" si="112"/>
        <v/>
      </c>
      <c r="R720" s="2" t="str">
        <f t="shared" si="111"/>
        <v/>
      </c>
      <c r="S720" s="2"/>
      <c r="T720" s="6">
        <f t="shared" si="104"/>
        <v>410000</v>
      </c>
      <c r="U720" s="4">
        <f>SUM(O720:$O$759)+T720</f>
        <v>426000</v>
      </c>
      <c r="V720" s="4">
        <f>SUM(O720:$O$756)</f>
        <v>16000</v>
      </c>
      <c r="W720" s="4">
        <f>SUM(R720:$S$759)</f>
        <v>5292</v>
      </c>
    </row>
    <row r="721" spans="1:23" x14ac:dyDescent="0.15">
      <c r="A721">
        <v>3</v>
      </c>
      <c r="B721" s="1">
        <v>41733</v>
      </c>
      <c r="C721">
        <v>210</v>
      </c>
      <c r="D721">
        <v>211</v>
      </c>
      <c r="E721">
        <v>209</v>
      </c>
      <c r="F721">
        <v>210</v>
      </c>
      <c r="G721">
        <v>68796400</v>
      </c>
      <c r="H721" s="2">
        <f t="shared" si="105"/>
        <v>14447244000</v>
      </c>
      <c r="I721">
        <f t="shared" si="106"/>
        <v>0</v>
      </c>
      <c r="J721" t="str">
        <f t="shared" si="107"/>
        <v>高値割、安値割</v>
      </c>
      <c r="K721" t="str">
        <f t="shared" si="108"/>
        <v/>
      </c>
      <c r="N721" s="2">
        <f t="shared" si="103"/>
        <v>2000</v>
      </c>
      <c r="O721" s="2" t="str">
        <f t="shared" si="109"/>
        <v/>
      </c>
      <c r="P721" s="2" t="str">
        <f t="shared" si="110"/>
        <v/>
      </c>
      <c r="Q721" s="2" t="str">
        <f t="shared" si="112"/>
        <v/>
      </c>
      <c r="R721" s="2" t="str">
        <f t="shared" si="111"/>
        <v/>
      </c>
      <c r="S721" s="2"/>
      <c r="T721" s="6">
        <f t="shared" si="104"/>
        <v>420000</v>
      </c>
      <c r="U721" s="4">
        <f>SUM(O721:$O$759)+T721</f>
        <v>426000</v>
      </c>
      <c r="V721" s="4">
        <f>SUM(O721:$O$756)</f>
        <v>6000</v>
      </c>
      <c r="W721" s="4">
        <f>SUM(R721:$S$759)</f>
        <v>5292</v>
      </c>
    </row>
    <row r="722" spans="1:23" x14ac:dyDescent="0.15">
      <c r="A722">
        <v>3</v>
      </c>
      <c r="B722" s="1">
        <v>41732</v>
      </c>
      <c r="C722">
        <v>212</v>
      </c>
      <c r="D722">
        <v>213</v>
      </c>
      <c r="E722">
        <v>210</v>
      </c>
      <c r="F722">
        <v>210</v>
      </c>
      <c r="G722">
        <v>131385200</v>
      </c>
      <c r="H722" s="2">
        <f t="shared" si="105"/>
        <v>27590892000</v>
      </c>
      <c r="I722">
        <f t="shared" si="106"/>
        <v>0</v>
      </c>
      <c r="J722" t="str">
        <f t="shared" si="107"/>
        <v>高値超、安値超</v>
      </c>
      <c r="K722" t="str">
        <f t="shared" si="108"/>
        <v/>
      </c>
      <c r="N722" s="2">
        <f t="shared" si="103"/>
        <v>2000</v>
      </c>
      <c r="O722" s="2" t="str">
        <f t="shared" si="109"/>
        <v/>
      </c>
      <c r="P722" s="2" t="str">
        <f t="shared" si="110"/>
        <v/>
      </c>
      <c r="Q722" s="2" t="str">
        <f t="shared" si="112"/>
        <v/>
      </c>
      <c r="R722" s="2" t="str">
        <f t="shared" si="111"/>
        <v/>
      </c>
      <c r="S722" s="2"/>
      <c r="T722" s="6">
        <f t="shared" si="104"/>
        <v>420000</v>
      </c>
      <c r="U722" s="4">
        <f>SUM(O722:$O$759)+T722</f>
        <v>426000</v>
      </c>
      <c r="V722" s="4">
        <f>SUM(O722:$O$756)</f>
        <v>6000</v>
      </c>
      <c r="W722" s="4">
        <f>SUM(R722:$S$759)</f>
        <v>5292</v>
      </c>
    </row>
    <row r="723" spans="1:23" x14ac:dyDescent="0.15">
      <c r="A723">
        <v>3</v>
      </c>
      <c r="B723" s="1">
        <v>41731</v>
      </c>
      <c r="C723">
        <v>210</v>
      </c>
      <c r="D723">
        <v>212</v>
      </c>
      <c r="E723">
        <v>209</v>
      </c>
      <c r="F723">
        <v>210</v>
      </c>
      <c r="G723">
        <v>132418100</v>
      </c>
      <c r="H723" s="2">
        <f t="shared" si="105"/>
        <v>27807801000</v>
      </c>
      <c r="I723">
        <f t="shared" si="106"/>
        <v>2</v>
      </c>
      <c r="J723" t="str">
        <f t="shared" si="107"/>
        <v>高値超、安値超</v>
      </c>
      <c r="K723" t="str">
        <f t="shared" si="108"/>
        <v/>
      </c>
      <c r="N723" s="2">
        <f t="shared" si="103"/>
        <v>2000</v>
      </c>
      <c r="O723" s="2" t="str">
        <f t="shared" si="109"/>
        <v/>
      </c>
      <c r="P723" s="2" t="str">
        <f t="shared" si="110"/>
        <v/>
      </c>
      <c r="Q723" s="2" t="str">
        <f t="shared" si="112"/>
        <v/>
      </c>
      <c r="R723" s="2" t="str">
        <f t="shared" si="111"/>
        <v/>
      </c>
      <c r="S723" s="2"/>
      <c r="T723" s="6">
        <f t="shared" si="104"/>
        <v>420000</v>
      </c>
      <c r="U723" s="4">
        <f>SUM(O723:$O$759)+T723</f>
        <v>426000</v>
      </c>
      <c r="V723" s="4">
        <f>SUM(O723:$O$756)</f>
        <v>6000</v>
      </c>
      <c r="W723" s="4">
        <f>SUM(R723:$S$759)</f>
        <v>5292</v>
      </c>
    </row>
    <row r="724" spans="1:23" x14ac:dyDescent="0.15">
      <c r="A724">
        <v>3</v>
      </c>
      <c r="B724" s="1">
        <v>41730</v>
      </c>
      <c r="C724">
        <v>206</v>
      </c>
      <c r="D724">
        <v>208</v>
      </c>
      <c r="E724">
        <v>205</v>
      </c>
      <c r="F724">
        <v>208</v>
      </c>
      <c r="G724">
        <v>78878600</v>
      </c>
      <c r="H724" s="2">
        <f t="shared" si="105"/>
        <v>16406748800</v>
      </c>
      <c r="I724">
        <f t="shared" si="106"/>
        <v>4</v>
      </c>
      <c r="J724" t="str">
        <f t="shared" si="107"/>
        <v>高値超、安値超</v>
      </c>
      <c r="K724" t="str">
        <f t="shared" si="108"/>
        <v/>
      </c>
      <c r="N724" s="2">
        <f t="shared" si="103"/>
        <v>2000</v>
      </c>
      <c r="O724" s="2" t="str">
        <f t="shared" si="109"/>
        <v/>
      </c>
      <c r="P724" s="2" t="str">
        <f t="shared" si="110"/>
        <v/>
      </c>
      <c r="Q724" s="2">
        <f t="shared" si="112"/>
        <v>404000</v>
      </c>
      <c r="R724" s="2">
        <f t="shared" si="111"/>
        <v>378</v>
      </c>
      <c r="S724" s="2"/>
      <c r="T724" s="6">
        <f t="shared" si="104"/>
        <v>416000</v>
      </c>
      <c r="U724" s="4">
        <f>SUM(O724:$O$759)+T724</f>
        <v>422000</v>
      </c>
      <c r="V724" s="4">
        <f>SUM(O724:$O$756)</f>
        <v>6000</v>
      </c>
      <c r="W724" s="4">
        <f>SUM(R724:$S$759)</f>
        <v>5292</v>
      </c>
    </row>
    <row r="725" spans="1:23" x14ac:dyDescent="0.15">
      <c r="A725">
        <v>3</v>
      </c>
      <c r="B725" s="1">
        <v>41729</v>
      </c>
      <c r="C725">
        <v>204</v>
      </c>
      <c r="D725">
        <v>205</v>
      </c>
      <c r="E725">
        <v>203</v>
      </c>
      <c r="F725">
        <v>204</v>
      </c>
      <c r="G725">
        <v>91968600</v>
      </c>
      <c r="H725" s="2">
        <f t="shared" si="105"/>
        <v>18761594400</v>
      </c>
      <c r="I725">
        <f t="shared" si="106"/>
        <v>2</v>
      </c>
      <c r="J725" t="str">
        <f t="shared" si="107"/>
        <v>高値超、安値超</v>
      </c>
      <c r="K725" t="str">
        <f t="shared" si="108"/>
        <v/>
      </c>
      <c r="N725" s="2">
        <f t="shared" si="103"/>
        <v>2000</v>
      </c>
      <c r="O725" s="2" t="str">
        <f t="shared" si="109"/>
        <v/>
      </c>
      <c r="P725" s="2">
        <f t="shared" si="110"/>
        <v>404000</v>
      </c>
      <c r="Q725" s="2">
        <f t="shared" si="112"/>
        <v>404000</v>
      </c>
      <c r="R725" s="2">
        <f t="shared" si="111"/>
        <v>378</v>
      </c>
      <c r="S725" s="2"/>
      <c r="T725" s="6">
        <f t="shared" si="104"/>
        <v>408000</v>
      </c>
      <c r="U725" s="4">
        <f>SUM(O725:$O$759)+T725</f>
        <v>414000</v>
      </c>
      <c r="V725" s="4">
        <f>SUM(O725:$O$756)</f>
        <v>6000</v>
      </c>
      <c r="W725" s="4">
        <f>SUM(R725:$S$759)</f>
        <v>4914</v>
      </c>
    </row>
    <row r="726" spans="1:23" x14ac:dyDescent="0.15">
      <c r="A726">
        <v>3</v>
      </c>
      <c r="B726" s="1">
        <v>41726</v>
      </c>
      <c r="C726">
        <v>200</v>
      </c>
      <c r="D726">
        <v>202</v>
      </c>
      <c r="E726">
        <v>199</v>
      </c>
      <c r="F726">
        <v>202</v>
      </c>
      <c r="G726">
        <v>115976100</v>
      </c>
      <c r="H726" s="2">
        <f t="shared" si="105"/>
        <v>23427172200</v>
      </c>
      <c r="I726">
        <f t="shared" si="106"/>
        <v>1</v>
      </c>
      <c r="J726" t="str">
        <f t="shared" si="107"/>
        <v>高値超、安値超</v>
      </c>
      <c r="K726">
        <f t="shared" si="108"/>
        <v>-1</v>
      </c>
      <c r="N726" s="2">
        <f t="shared" si="103"/>
        <v>2000</v>
      </c>
      <c r="O726" s="2">
        <f t="shared" si="109"/>
        <v>-2000</v>
      </c>
      <c r="P726" s="2" t="str">
        <f t="shared" si="110"/>
        <v/>
      </c>
      <c r="Q726" s="2" t="str">
        <f t="shared" si="112"/>
        <v/>
      </c>
      <c r="R726" s="2" t="str">
        <f t="shared" si="111"/>
        <v/>
      </c>
      <c r="S726" s="2"/>
      <c r="T726" s="6">
        <f t="shared" si="104"/>
        <v>404000</v>
      </c>
      <c r="U726" s="4">
        <f>SUM(O726:$O$759)+T726</f>
        <v>410000</v>
      </c>
      <c r="V726" s="4">
        <f>SUM(O726:$O$756)</f>
        <v>6000</v>
      </c>
      <c r="W726" s="4">
        <f>SUM(R726:$S$759)</f>
        <v>4536</v>
      </c>
    </row>
    <row r="727" spans="1:23" x14ac:dyDescent="0.15">
      <c r="A727">
        <v>3</v>
      </c>
      <c r="B727" s="1">
        <v>41725</v>
      </c>
      <c r="C727">
        <v>199</v>
      </c>
      <c r="D727">
        <v>201</v>
      </c>
      <c r="E727">
        <v>197</v>
      </c>
      <c r="F727">
        <v>201</v>
      </c>
      <c r="G727">
        <v>105312000</v>
      </c>
      <c r="H727" s="2">
        <f t="shared" si="105"/>
        <v>21167712000</v>
      </c>
      <c r="I727">
        <f t="shared" si="106"/>
        <v>-2</v>
      </c>
      <c r="J727" t="str">
        <f t="shared" si="107"/>
        <v>高値割、安値割</v>
      </c>
      <c r="K727" t="str">
        <f t="shared" si="108"/>
        <v/>
      </c>
      <c r="N727" s="2">
        <f t="shared" si="103"/>
        <v>2000</v>
      </c>
      <c r="O727" s="2" t="str">
        <f t="shared" si="109"/>
        <v/>
      </c>
      <c r="P727" s="2" t="str">
        <f t="shared" si="110"/>
        <v/>
      </c>
      <c r="Q727" s="2" t="str">
        <f t="shared" si="112"/>
        <v/>
      </c>
      <c r="R727" s="2" t="str">
        <f t="shared" si="111"/>
        <v/>
      </c>
      <c r="S727" s="2"/>
      <c r="T727" s="6">
        <f t="shared" si="104"/>
        <v>402000</v>
      </c>
      <c r="U727" s="4">
        <f>SUM(O727:$O$759)+T727</f>
        <v>410000</v>
      </c>
      <c r="V727" s="4">
        <f>SUM(O727:$O$756)</f>
        <v>8000</v>
      </c>
      <c r="W727" s="4">
        <f>SUM(R727:$S$759)</f>
        <v>4536</v>
      </c>
    </row>
    <row r="728" spans="1:23" x14ac:dyDescent="0.15">
      <c r="A728">
        <v>3</v>
      </c>
      <c r="B728" s="1">
        <v>41724</v>
      </c>
      <c r="C728">
        <v>203</v>
      </c>
      <c r="D728">
        <v>205</v>
      </c>
      <c r="E728">
        <v>201</v>
      </c>
      <c r="F728">
        <v>203</v>
      </c>
      <c r="G728">
        <v>131030400</v>
      </c>
      <c r="H728" s="2">
        <f t="shared" si="105"/>
        <v>26599171200</v>
      </c>
      <c r="I728">
        <f t="shared" si="106"/>
        <v>1</v>
      </c>
      <c r="J728" t="str">
        <f t="shared" si="107"/>
        <v>高値超、安値超</v>
      </c>
      <c r="K728" t="str">
        <f t="shared" si="108"/>
        <v/>
      </c>
      <c r="N728" s="2">
        <f t="shared" si="103"/>
        <v>2000</v>
      </c>
      <c r="O728" s="2" t="str">
        <f t="shared" si="109"/>
        <v/>
      </c>
      <c r="P728" s="2" t="str">
        <f t="shared" si="110"/>
        <v/>
      </c>
      <c r="Q728" s="2">
        <f t="shared" si="112"/>
        <v>402000</v>
      </c>
      <c r="R728" s="2">
        <f t="shared" si="111"/>
        <v>378</v>
      </c>
      <c r="S728" s="2"/>
      <c r="T728" s="6">
        <f t="shared" si="104"/>
        <v>406000</v>
      </c>
      <c r="U728" s="4">
        <f>SUM(O728:$O$759)+T728</f>
        <v>414000</v>
      </c>
      <c r="V728" s="4">
        <f>SUM(O728:$O$756)</f>
        <v>8000</v>
      </c>
      <c r="W728" s="4">
        <f>SUM(R728:$S$759)</f>
        <v>4536</v>
      </c>
    </row>
    <row r="729" spans="1:23" x14ac:dyDescent="0.15">
      <c r="A729">
        <v>3</v>
      </c>
      <c r="B729" s="1">
        <v>41723</v>
      </c>
      <c r="C729">
        <v>201</v>
      </c>
      <c r="D729">
        <v>204</v>
      </c>
      <c r="E729">
        <v>199</v>
      </c>
      <c r="F729">
        <v>202</v>
      </c>
      <c r="G729">
        <v>129504700</v>
      </c>
      <c r="H729" s="2">
        <f t="shared" si="105"/>
        <v>26159949400</v>
      </c>
      <c r="I729">
        <f t="shared" si="106"/>
        <v>1</v>
      </c>
      <c r="J729" t="str">
        <f t="shared" si="107"/>
        <v/>
      </c>
      <c r="K729" t="str">
        <f t="shared" si="108"/>
        <v/>
      </c>
      <c r="N729" s="2">
        <f t="shared" si="103"/>
        <v>2000</v>
      </c>
      <c r="O729" s="2" t="str">
        <f t="shared" si="109"/>
        <v/>
      </c>
      <c r="P729" s="2">
        <f t="shared" si="110"/>
        <v>402000</v>
      </c>
      <c r="Q729" s="2" t="str">
        <f t="shared" si="112"/>
        <v/>
      </c>
      <c r="R729" s="2" t="str">
        <f t="shared" si="111"/>
        <v/>
      </c>
      <c r="S729" s="2"/>
      <c r="T729" s="6">
        <f t="shared" si="104"/>
        <v>404000</v>
      </c>
      <c r="U729" s="4">
        <f>SUM(O729:$O$759)+T729</f>
        <v>412000</v>
      </c>
      <c r="V729" s="4">
        <f>SUM(O729:$O$756)</f>
        <v>8000</v>
      </c>
      <c r="W729" s="4">
        <f>SUM(R729:$S$759)</f>
        <v>4158</v>
      </c>
    </row>
    <row r="730" spans="1:23" x14ac:dyDescent="0.15">
      <c r="A730">
        <v>3</v>
      </c>
      <c r="B730" s="1">
        <v>41722</v>
      </c>
      <c r="C730">
        <v>202</v>
      </c>
      <c r="D730">
        <v>203</v>
      </c>
      <c r="E730">
        <v>200</v>
      </c>
      <c r="F730">
        <v>201</v>
      </c>
      <c r="G730">
        <v>87207900</v>
      </c>
      <c r="H730" s="2">
        <f t="shared" si="105"/>
        <v>17528787900</v>
      </c>
      <c r="I730">
        <f t="shared" si="106"/>
        <v>0</v>
      </c>
      <c r="J730" t="str">
        <f t="shared" si="107"/>
        <v/>
      </c>
      <c r="K730">
        <f t="shared" si="108"/>
        <v>0</v>
      </c>
      <c r="N730" s="2">
        <f t="shared" ref="N730:N759" si="113">$B$3</f>
        <v>2000</v>
      </c>
      <c r="O730" s="2">
        <f t="shared" si="109"/>
        <v>0</v>
      </c>
      <c r="P730" s="2">
        <f t="shared" si="110"/>
        <v>402000</v>
      </c>
      <c r="Q730" s="2">
        <f t="shared" si="112"/>
        <v>402000</v>
      </c>
      <c r="R730" s="2">
        <f t="shared" si="111"/>
        <v>378</v>
      </c>
      <c r="S730" s="2"/>
      <c r="T730" s="6">
        <f t="shared" ref="T730:T758" si="114">+F730*$B$3</f>
        <v>402000</v>
      </c>
      <c r="U730" s="4">
        <f>SUM(O730:$O$759)+T730</f>
        <v>410000</v>
      </c>
      <c r="V730" s="4">
        <f>SUM(O730:$O$756)</f>
        <v>8000</v>
      </c>
      <c r="W730" s="4">
        <f>SUM(R730:$S$759)</f>
        <v>4158</v>
      </c>
    </row>
    <row r="731" spans="1:23" x14ac:dyDescent="0.15">
      <c r="A731">
        <v>3</v>
      </c>
      <c r="B731" s="1">
        <v>41718</v>
      </c>
      <c r="C731">
        <v>203</v>
      </c>
      <c r="D731">
        <v>204</v>
      </c>
      <c r="E731">
        <v>200</v>
      </c>
      <c r="F731">
        <v>201</v>
      </c>
      <c r="G731">
        <v>111785700</v>
      </c>
      <c r="H731" s="2">
        <f t="shared" ref="H731:H757" si="115">+F731*G731</f>
        <v>22468925700</v>
      </c>
      <c r="I731">
        <f t="shared" ref="I731:I755" si="116">+F731-F732</f>
        <v>-2</v>
      </c>
      <c r="J731" t="str">
        <f t="shared" ref="J731:J757" si="117">IF(AND(D731&lt;D732,E731&lt;E732,AVERAGE(H731:H740)&gt;50000000),"高値割、安値割",IF(AND(D731&gt;D732,E731&gt;E732,AVERAGE(H731:H740)&gt;50000000),"高値超、安値超",""))</f>
        <v>高値割、安値割</v>
      </c>
      <c r="K731">
        <f t="shared" ref="K731:K759" si="118">IF(J732="高値割、安値割",F732-F731,"")</f>
        <v>2</v>
      </c>
      <c r="N731" s="2">
        <f t="shared" si="113"/>
        <v>2000</v>
      </c>
      <c r="O731" s="2">
        <f t="shared" ref="O731:O759" si="119">IF(K731&lt;&gt;"",K731*N731,"")</f>
        <v>4000</v>
      </c>
      <c r="P731" s="2" t="str">
        <f t="shared" ref="P731:P759" si="120">IF(K732&lt;&gt;"",F732*N731,"")</f>
        <v/>
      </c>
      <c r="Q731" s="2" t="str">
        <f t="shared" si="112"/>
        <v/>
      </c>
      <c r="R731" s="2" t="str">
        <f t="shared" si="111"/>
        <v/>
      </c>
      <c r="S731" s="2"/>
      <c r="T731" s="6">
        <f t="shared" si="114"/>
        <v>402000</v>
      </c>
      <c r="U731" s="4">
        <f>SUM(O731:$O$759)+T731</f>
        <v>410000</v>
      </c>
      <c r="V731" s="4">
        <f>SUM(O731:$O$756)</f>
        <v>8000</v>
      </c>
      <c r="W731" s="4">
        <f>SUM(R731:$S$759)</f>
        <v>3780</v>
      </c>
    </row>
    <row r="732" spans="1:23" x14ac:dyDescent="0.15">
      <c r="A732">
        <v>3</v>
      </c>
      <c r="B732" s="1">
        <v>41717</v>
      </c>
      <c r="C732">
        <v>203</v>
      </c>
      <c r="D732">
        <v>205</v>
      </c>
      <c r="E732">
        <v>201</v>
      </c>
      <c r="F732">
        <v>203</v>
      </c>
      <c r="G732">
        <v>99357300</v>
      </c>
      <c r="H732" s="2">
        <f t="shared" si="115"/>
        <v>20169531900</v>
      </c>
      <c r="I732">
        <f t="shared" si="116"/>
        <v>0</v>
      </c>
      <c r="J732" t="str">
        <f t="shared" si="117"/>
        <v>高値割、安値割</v>
      </c>
      <c r="K732" t="str">
        <f t="shared" si="118"/>
        <v/>
      </c>
      <c r="N732" s="2">
        <f t="shared" si="113"/>
        <v>2000</v>
      </c>
      <c r="O732" s="2" t="str">
        <f t="shared" si="119"/>
        <v/>
      </c>
      <c r="P732" s="2" t="str">
        <f t="shared" si="120"/>
        <v/>
      </c>
      <c r="Q732" s="2">
        <f t="shared" si="112"/>
        <v>406000</v>
      </c>
      <c r="R732" s="2">
        <f t="shared" si="111"/>
        <v>378</v>
      </c>
      <c r="S732" s="2"/>
      <c r="T732" s="6">
        <f t="shared" si="114"/>
        <v>406000</v>
      </c>
      <c r="U732" s="4">
        <f>SUM(O732:$O$759)+T732</f>
        <v>410000</v>
      </c>
      <c r="V732" s="4">
        <f>SUM(O732:$O$756)</f>
        <v>4000</v>
      </c>
      <c r="W732" s="4">
        <f>SUM(R732:$S$759)</f>
        <v>3780</v>
      </c>
    </row>
    <row r="733" spans="1:23" x14ac:dyDescent="0.15">
      <c r="A733">
        <v>3</v>
      </c>
      <c r="B733" s="1">
        <v>41716</v>
      </c>
      <c r="C733">
        <v>205</v>
      </c>
      <c r="D733">
        <v>206</v>
      </c>
      <c r="E733">
        <v>202</v>
      </c>
      <c r="F733">
        <v>203</v>
      </c>
      <c r="G733">
        <v>76988700</v>
      </c>
      <c r="H733" s="2">
        <f t="shared" si="115"/>
        <v>15628706100</v>
      </c>
      <c r="I733">
        <f t="shared" si="116"/>
        <v>0</v>
      </c>
      <c r="J733" t="str">
        <f t="shared" si="117"/>
        <v>高値超、安値超</v>
      </c>
      <c r="K733" t="str">
        <f t="shared" si="118"/>
        <v/>
      </c>
      <c r="N733" s="2">
        <f t="shared" si="113"/>
        <v>2000</v>
      </c>
      <c r="O733" s="2" t="str">
        <f t="shared" si="119"/>
        <v/>
      </c>
      <c r="P733" s="2">
        <f t="shared" si="120"/>
        <v>406000</v>
      </c>
      <c r="Q733" s="2" t="str">
        <f t="shared" si="112"/>
        <v/>
      </c>
      <c r="R733" s="2" t="str">
        <f t="shared" si="111"/>
        <v/>
      </c>
      <c r="S733" s="2"/>
      <c r="T733" s="6">
        <f t="shared" si="114"/>
        <v>406000</v>
      </c>
      <c r="U733" s="4">
        <f>SUM(O733:$O$759)+T733</f>
        <v>410000</v>
      </c>
      <c r="V733" s="4">
        <f>SUM(O733:$O$756)</f>
        <v>4000</v>
      </c>
      <c r="W733" s="4">
        <f>SUM(R733:$S$759)</f>
        <v>3402</v>
      </c>
    </row>
    <row r="734" spans="1:23" x14ac:dyDescent="0.15">
      <c r="A734">
        <v>3</v>
      </c>
      <c r="B734" s="1">
        <v>41715</v>
      </c>
      <c r="C734">
        <v>201</v>
      </c>
      <c r="D734">
        <v>203</v>
      </c>
      <c r="E734">
        <v>201</v>
      </c>
      <c r="F734">
        <v>203</v>
      </c>
      <c r="G734">
        <v>141381000</v>
      </c>
      <c r="H734" s="2">
        <f t="shared" si="115"/>
        <v>28700343000</v>
      </c>
      <c r="I734">
        <f t="shared" si="116"/>
        <v>1</v>
      </c>
      <c r="J734" t="str">
        <f t="shared" si="117"/>
        <v/>
      </c>
      <c r="K734">
        <f t="shared" si="118"/>
        <v>-1</v>
      </c>
      <c r="N734" s="2">
        <f t="shared" si="113"/>
        <v>2000</v>
      </c>
      <c r="O734" s="2">
        <f t="shared" si="119"/>
        <v>-2000</v>
      </c>
      <c r="P734" s="2">
        <f t="shared" si="120"/>
        <v>404000</v>
      </c>
      <c r="Q734" s="2" t="str">
        <f t="shared" si="112"/>
        <v/>
      </c>
      <c r="R734" s="2" t="str">
        <f t="shared" si="111"/>
        <v/>
      </c>
      <c r="S734" s="2"/>
      <c r="T734" s="6">
        <f t="shared" si="114"/>
        <v>406000</v>
      </c>
      <c r="U734" s="4">
        <f>SUM(O734:$O$759)+T734</f>
        <v>410000</v>
      </c>
      <c r="V734" s="4">
        <f>SUM(O734:$O$756)</f>
        <v>4000</v>
      </c>
      <c r="W734" s="4">
        <f>SUM(R734:$S$759)</f>
        <v>3402</v>
      </c>
    </row>
    <row r="735" spans="1:23" x14ac:dyDescent="0.15">
      <c r="A735">
        <v>3</v>
      </c>
      <c r="B735" s="1">
        <v>41712</v>
      </c>
      <c r="C735">
        <v>202</v>
      </c>
      <c r="D735">
        <v>203</v>
      </c>
      <c r="E735">
        <v>200</v>
      </c>
      <c r="F735">
        <v>202</v>
      </c>
      <c r="G735">
        <v>214412500</v>
      </c>
      <c r="H735" s="2">
        <f t="shared" si="115"/>
        <v>43311325000</v>
      </c>
      <c r="I735">
        <f t="shared" si="116"/>
        <v>-3</v>
      </c>
      <c r="J735" t="str">
        <f t="shared" si="117"/>
        <v>高値割、安値割</v>
      </c>
      <c r="K735">
        <f t="shared" si="118"/>
        <v>3</v>
      </c>
      <c r="N735" s="2">
        <f t="shared" si="113"/>
        <v>2000</v>
      </c>
      <c r="O735" s="2">
        <f t="shared" si="119"/>
        <v>6000</v>
      </c>
      <c r="P735" s="2">
        <f t="shared" si="120"/>
        <v>410000</v>
      </c>
      <c r="Q735" s="2">
        <f t="shared" si="112"/>
        <v>410000</v>
      </c>
      <c r="R735" s="2">
        <f t="shared" si="111"/>
        <v>378</v>
      </c>
      <c r="S735" s="2"/>
      <c r="T735" s="6">
        <f t="shared" si="114"/>
        <v>404000</v>
      </c>
      <c r="U735" s="4">
        <f>SUM(O735:$O$759)+T735</f>
        <v>410000</v>
      </c>
      <c r="V735" s="4">
        <f>SUM(O735:$O$756)</f>
        <v>6000</v>
      </c>
      <c r="W735" s="4">
        <f>SUM(R735:$S$759)</f>
        <v>3402</v>
      </c>
    </row>
    <row r="736" spans="1:23" x14ac:dyDescent="0.15">
      <c r="A736">
        <v>3</v>
      </c>
      <c r="B736" s="1">
        <v>41711</v>
      </c>
      <c r="C736">
        <v>207</v>
      </c>
      <c r="D736">
        <v>207</v>
      </c>
      <c r="E736">
        <v>205</v>
      </c>
      <c r="F736">
        <v>205</v>
      </c>
      <c r="G736">
        <v>91440900</v>
      </c>
      <c r="H736" s="2">
        <f t="shared" si="115"/>
        <v>18745384500</v>
      </c>
      <c r="I736">
        <f t="shared" si="116"/>
        <v>-2</v>
      </c>
      <c r="J736" t="str">
        <f t="shared" si="117"/>
        <v>高値割、安値割</v>
      </c>
      <c r="K736">
        <f t="shared" si="118"/>
        <v>2</v>
      </c>
      <c r="N736" s="2">
        <f t="shared" si="113"/>
        <v>2000</v>
      </c>
      <c r="O736" s="2">
        <f t="shared" si="119"/>
        <v>4000</v>
      </c>
      <c r="P736" s="2" t="str">
        <f t="shared" si="120"/>
        <v/>
      </c>
      <c r="Q736" s="2">
        <f t="shared" si="112"/>
        <v>416000</v>
      </c>
      <c r="R736" s="2">
        <f t="shared" ref="R736:R759" si="121">IF(Q736="","",IF(Q736&lt;$Y$26,$Z$26,IF(Q736&lt;$Y$27,$Z$27,IF(Q736&lt;$Y$28,$Z$28,IF(Q736&lt;$Y$29,$Z$29,IF(Q736&lt;$Y$30,$Z$30,IF(Q736&lt;$Y$31,$Z$31,IF(Q736&lt;$Y$32,$Z$32,IF(Q736&lt;$Y$33,$Z$33,IF(Q736&lt;$Y$34,$Z$34,IF(Q736&lt;$Y$35,$Z$35,$Z$36)))))))))))</f>
        <v>378</v>
      </c>
      <c r="S736" s="2"/>
      <c r="T736" s="6">
        <f t="shared" si="114"/>
        <v>410000</v>
      </c>
      <c r="U736" s="4">
        <f>SUM(O736:$O$759)+T736</f>
        <v>410000</v>
      </c>
      <c r="V736" s="4">
        <f>SUM(O736:$O$756)</f>
        <v>0</v>
      </c>
      <c r="W736" s="4">
        <f>SUM(R736:$S$759)</f>
        <v>3024</v>
      </c>
    </row>
    <row r="737" spans="1:23" x14ac:dyDescent="0.15">
      <c r="A737">
        <v>3</v>
      </c>
      <c r="B737" s="1">
        <v>41710</v>
      </c>
      <c r="C737">
        <v>208</v>
      </c>
      <c r="D737">
        <v>208</v>
      </c>
      <c r="E737">
        <v>206</v>
      </c>
      <c r="F737">
        <v>207</v>
      </c>
      <c r="G737">
        <v>87918600</v>
      </c>
      <c r="H737" s="2">
        <f t="shared" si="115"/>
        <v>18199150200</v>
      </c>
      <c r="I737">
        <f t="shared" si="116"/>
        <v>-1</v>
      </c>
      <c r="J737" t="str">
        <f t="shared" si="117"/>
        <v>高値割、安値割</v>
      </c>
      <c r="K737" t="str">
        <f t="shared" si="118"/>
        <v/>
      </c>
      <c r="N737" s="2">
        <f t="shared" si="113"/>
        <v>2000</v>
      </c>
      <c r="O737" s="2" t="str">
        <f t="shared" si="119"/>
        <v/>
      </c>
      <c r="P737" s="2">
        <f t="shared" si="120"/>
        <v>416000</v>
      </c>
      <c r="Q737" s="2">
        <f t="shared" ref="Q737:Q759" si="122">IF(OR(AND(P738="",P737=""),OR(AND(P737&lt;&gt;"",P738&lt;&gt;""))),"",IF(P738="",P737,P738))</f>
        <v>416000</v>
      </c>
      <c r="R737" s="2">
        <f t="shared" si="121"/>
        <v>378</v>
      </c>
      <c r="S737" s="2"/>
      <c r="T737" s="6">
        <f t="shared" si="114"/>
        <v>414000</v>
      </c>
      <c r="U737" s="4">
        <f>SUM(O737:$O$759)+T737</f>
        <v>410000</v>
      </c>
      <c r="V737" s="4">
        <f>SUM(O737:$O$756)</f>
        <v>-4000</v>
      </c>
      <c r="W737" s="4">
        <f>SUM(R737:$S$759)</f>
        <v>2646</v>
      </c>
    </row>
    <row r="738" spans="1:23" x14ac:dyDescent="0.15">
      <c r="A738">
        <v>3</v>
      </c>
      <c r="B738" s="1">
        <v>41709</v>
      </c>
      <c r="C738">
        <v>208</v>
      </c>
      <c r="D738">
        <v>210</v>
      </c>
      <c r="E738">
        <v>208</v>
      </c>
      <c r="F738">
        <v>208</v>
      </c>
      <c r="G738">
        <v>95458500</v>
      </c>
      <c r="H738" s="2">
        <f t="shared" si="115"/>
        <v>19855368000</v>
      </c>
      <c r="I738">
        <f t="shared" si="116"/>
        <v>-1</v>
      </c>
      <c r="J738" t="str">
        <f t="shared" si="117"/>
        <v/>
      </c>
      <c r="K738">
        <f t="shared" si="118"/>
        <v>1</v>
      </c>
      <c r="N738" s="2">
        <f t="shared" si="113"/>
        <v>2000</v>
      </c>
      <c r="O738" s="2">
        <f t="shared" si="119"/>
        <v>2000</v>
      </c>
      <c r="P738" s="2" t="str">
        <f t="shared" si="120"/>
        <v/>
      </c>
      <c r="Q738" s="2" t="str">
        <f t="shared" si="122"/>
        <v/>
      </c>
      <c r="R738" s="2" t="str">
        <f t="shared" si="121"/>
        <v/>
      </c>
      <c r="S738" s="2"/>
      <c r="T738" s="6">
        <f t="shared" si="114"/>
        <v>416000</v>
      </c>
      <c r="U738" s="4">
        <f>SUM(O738:$O$759)+T738</f>
        <v>412000</v>
      </c>
      <c r="V738" s="4">
        <f>SUM(O738:$O$756)</f>
        <v>-4000</v>
      </c>
      <c r="W738" s="4">
        <f>SUM(R738:$S$759)</f>
        <v>2268</v>
      </c>
    </row>
    <row r="739" spans="1:23" x14ac:dyDescent="0.15">
      <c r="A739">
        <v>3</v>
      </c>
      <c r="B739" s="1">
        <v>41708</v>
      </c>
      <c r="C739">
        <v>211</v>
      </c>
      <c r="D739">
        <v>211</v>
      </c>
      <c r="E739">
        <v>208</v>
      </c>
      <c r="F739">
        <v>209</v>
      </c>
      <c r="G739">
        <v>95365400</v>
      </c>
      <c r="H739" s="2">
        <f t="shared" si="115"/>
        <v>19931368600</v>
      </c>
      <c r="I739">
        <f t="shared" si="116"/>
        <v>-2</v>
      </c>
      <c r="J739" t="str">
        <f t="shared" si="117"/>
        <v>高値割、安値割</v>
      </c>
      <c r="K739" t="str">
        <f t="shared" si="118"/>
        <v/>
      </c>
      <c r="N739" s="2">
        <f t="shared" si="113"/>
        <v>2000</v>
      </c>
      <c r="O739" s="2" t="str">
        <f t="shared" si="119"/>
        <v/>
      </c>
      <c r="P739" s="2" t="str">
        <f t="shared" si="120"/>
        <v/>
      </c>
      <c r="Q739" s="2" t="str">
        <f t="shared" si="122"/>
        <v/>
      </c>
      <c r="R739" s="2" t="str">
        <f t="shared" si="121"/>
        <v/>
      </c>
      <c r="S739" s="2"/>
      <c r="T739" s="6">
        <f t="shared" si="114"/>
        <v>418000</v>
      </c>
      <c r="U739" s="4">
        <f>SUM(O739:$O$759)+T739</f>
        <v>412000</v>
      </c>
      <c r="V739" s="4">
        <f>SUM(O739:$O$756)</f>
        <v>-6000</v>
      </c>
      <c r="W739" s="4">
        <f>SUM(R739:$S$759)</f>
        <v>2268</v>
      </c>
    </row>
    <row r="740" spans="1:23" x14ac:dyDescent="0.15">
      <c r="A740">
        <v>3</v>
      </c>
      <c r="B740" s="1">
        <v>41705</v>
      </c>
      <c r="C740">
        <v>212</v>
      </c>
      <c r="D740">
        <v>213</v>
      </c>
      <c r="E740">
        <v>210</v>
      </c>
      <c r="F740">
        <v>211</v>
      </c>
      <c r="G740">
        <v>81436900</v>
      </c>
      <c r="H740" s="2">
        <f t="shared" si="115"/>
        <v>17183185900</v>
      </c>
      <c r="I740">
        <f t="shared" si="116"/>
        <v>0</v>
      </c>
      <c r="J740" t="str">
        <f t="shared" si="117"/>
        <v>高値超、安値超</v>
      </c>
      <c r="K740" t="str">
        <f t="shared" si="118"/>
        <v/>
      </c>
      <c r="N740" s="2">
        <f t="shared" si="113"/>
        <v>2000</v>
      </c>
      <c r="O740" s="2" t="str">
        <f t="shared" si="119"/>
        <v/>
      </c>
      <c r="P740" s="2" t="str">
        <f t="shared" si="120"/>
        <v/>
      </c>
      <c r="Q740" s="2" t="str">
        <f t="shared" si="122"/>
        <v/>
      </c>
      <c r="R740" s="2" t="str">
        <f t="shared" si="121"/>
        <v/>
      </c>
      <c r="S740" s="2"/>
      <c r="T740" s="6">
        <f t="shared" si="114"/>
        <v>422000</v>
      </c>
      <c r="U740" s="4">
        <f>SUM(O740:$O$759)+T740</f>
        <v>416000</v>
      </c>
      <c r="V740" s="4">
        <f>SUM(O740:$O$756)</f>
        <v>-6000</v>
      </c>
      <c r="W740" s="4">
        <f>SUM(R740:$S$759)</f>
        <v>2268</v>
      </c>
    </row>
    <row r="741" spans="1:23" x14ac:dyDescent="0.15">
      <c r="A741">
        <v>3</v>
      </c>
      <c r="B741" s="1">
        <v>41704</v>
      </c>
      <c r="C741">
        <v>208</v>
      </c>
      <c r="D741">
        <v>212</v>
      </c>
      <c r="E741">
        <v>208</v>
      </c>
      <c r="F741">
        <v>211</v>
      </c>
      <c r="G741">
        <v>115344200</v>
      </c>
      <c r="H741" s="2">
        <f t="shared" si="115"/>
        <v>24337626200</v>
      </c>
      <c r="I741">
        <f t="shared" si="116"/>
        <v>4</v>
      </c>
      <c r="J741" t="str">
        <f t="shared" si="117"/>
        <v>高値超、安値超</v>
      </c>
      <c r="K741" t="str">
        <f t="shared" si="118"/>
        <v/>
      </c>
      <c r="N741" s="2">
        <f t="shared" si="113"/>
        <v>2000</v>
      </c>
      <c r="O741" s="2" t="str">
        <f t="shared" si="119"/>
        <v/>
      </c>
      <c r="P741" s="2" t="str">
        <f t="shared" si="120"/>
        <v/>
      </c>
      <c r="Q741" s="2">
        <f t="shared" si="122"/>
        <v>414000</v>
      </c>
      <c r="R741" s="2">
        <f t="shared" si="121"/>
        <v>378</v>
      </c>
      <c r="S741" s="2"/>
      <c r="T741" s="6">
        <f t="shared" si="114"/>
        <v>422000</v>
      </c>
      <c r="U741" s="4">
        <f>SUM(O741:$O$759)+T741</f>
        <v>416000</v>
      </c>
      <c r="V741" s="4">
        <f>SUM(O741:$O$756)</f>
        <v>-6000</v>
      </c>
      <c r="W741" s="4">
        <f>SUM(R741:$S$759)</f>
        <v>2268</v>
      </c>
    </row>
    <row r="742" spans="1:23" x14ac:dyDescent="0.15">
      <c r="A742">
        <v>3</v>
      </c>
      <c r="B742" s="1">
        <v>41703</v>
      </c>
      <c r="C742">
        <v>210</v>
      </c>
      <c r="D742">
        <v>211</v>
      </c>
      <c r="E742">
        <v>207</v>
      </c>
      <c r="F742">
        <v>207</v>
      </c>
      <c r="G742">
        <v>91385700</v>
      </c>
      <c r="H742" s="2">
        <f t="shared" si="115"/>
        <v>18916839900</v>
      </c>
      <c r="I742">
        <f t="shared" si="116"/>
        <v>0</v>
      </c>
      <c r="J742" t="str">
        <f t="shared" si="117"/>
        <v>高値超、安値超</v>
      </c>
      <c r="K742" t="str">
        <f t="shared" si="118"/>
        <v/>
      </c>
      <c r="N742" s="2">
        <f t="shared" si="113"/>
        <v>2000</v>
      </c>
      <c r="O742" s="2" t="str">
        <f t="shared" si="119"/>
        <v/>
      </c>
      <c r="P742" s="2">
        <f t="shared" si="120"/>
        <v>414000</v>
      </c>
      <c r="Q742" s="2" t="str">
        <f t="shared" si="122"/>
        <v/>
      </c>
      <c r="R742" s="2" t="str">
        <f t="shared" si="121"/>
        <v/>
      </c>
      <c r="S742" s="2"/>
      <c r="T742" s="6">
        <f t="shared" si="114"/>
        <v>414000</v>
      </c>
      <c r="U742" s="4">
        <f>SUM(O742:$O$759)+T742</f>
        <v>408000</v>
      </c>
      <c r="V742" s="4">
        <f>SUM(O742:$O$756)</f>
        <v>-6000</v>
      </c>
      <c r="W742" s="4">
        <f>SUM(R742:$S$759)</f>
        <v>1890</v>
      </c>
    </row>
    <row r="743" spans="1:23" x14ac:dyDescent="0.15">
      <c r="A743">
        <v>3</v>
      </c>
      <c r="B743" s="1">
        <v>41702</v>
      </c>
      <c r="C743">
        <v>207</v>
      </c>
      <c r="D743">
        <v>209</v>
      </c>
      <c r="E743">
        <v>206</v>
      </c>
      <c r="F743">
        <v>207</v>
      </c>
      <c r="G743">
        <v>83676400</v>
      </c>
      <c r="H743" s="2">
        <f t="shared" si="115"/>
        <v>17321014800</v>
      </c>
      <c r="I743">
        <f t="shared" si="116"/>
        <v>-1</v>
      </c>
      <c r="J743" t="str">
        <f t="shared" si="117"/>
        <v>高値超、安値超</v>
      </c>
      <c r="K743">
        <f t="shared" si="118"/>
        <v>1</v>
      </c>
      <c r="N743" s="2">
        <f t="shared" si="113"/>
        <v>2000</v>
      </c>
      <c r="O743" s="2">
        <f t="shared" si="119"/>
        <v>2000</v>
      </c>
      <c r="P743" s="2">
        <f t="shared" si="120"/>
        <v>416000</v>
      </c>
      <c r="Q743" s="2" t="str">
        <f t="shared" si="122"/>
        <v/>
      </c>
      <c r="R743" s="2" t="str">
        <f t="shared" si="121"/>
        <v/>
      </c>
      <c r="S743" s="2"/>
      <c r="T743" s="6">
        <f t="shared" si="114"/>
        <v>414000</v>
      </c>
      <c r="U743" s="4">
        <f>SUM(O743:$O$759)+T743</f>
        <v>408000</v>
      </c>
      <c r="V743" s="4">
        <f>SUM(O743:$O$756)</f>
        <v>-6000</v>
      </c>
      <c r="W743" s="4">
        <f>SUM(R743:$S$759)</f>
        <v>1890</v>
      </c>
    </row>
    <row r="744" spans="1:23" x14ac:dyDescent="0.15">
      <c r="A744">
        <v>3</v>
      </c>
      <c r="B744" s="1">
        <v>41701</v>
      </c>
      <c r="C744">
        <v>207</v>
      </c>
      <c r="D744">
        <v>208</v>
      </c>
      <c r="E744">
        <v>205</v>
      </c>
      <c r="F744">
        <v>208</v>
      </c>
      <c r="G744">
        <v>76980600</v>
      </c>
      <c r="H744" s="2">
        <f t="shared" si="115"/>
        <v>16011964800</v>
      </c>
      <c r="I744">
        <f t="shared" si="116"/>
        <v>-1</v>
      </c>
      <c r="J744" t="str">
        <f t="shared" si="117"/>
        <v>高値割、安値割</v>
      </c>
      <c r="K744">
        <f t="shared" si="118"/>
        <v>1</v>
      </c>
      <c r="N744" s="2">
        <f t="shared" si="113"/>
        <v>2000</v>
      </c>
      <c r="O744" s="2">
        <f t="shared" si="119"/>
        <v>2000</v>
      </c>
      <c r="P744" s="2">
        <f t="shared" si="120"/>
        <v>418000</v>
      </c>
      <c r="Q744" s="2" t="str">
        <f t="shared" si="122"/>
        <v/>
      </c>
      <c r="R744" s="2" t="str">
        <f t="shared" si="121"/>
        <v/>
      </c>
      <c r="S744" s="2"/>
      <c r="T744" s="6">
        <f t="shared" si="114"/>
        <v>416000</v>
      </c>
      <c r="U744" s="4">
        <f>SUM(O744:$O$759)+T744</f>
        <v>408000</v>
      </c>
      <c r="V744" s="4">
        <f>SUM(O744:$O$756)</f>
        <v>-8000</v>
      </c>
      <c r="W744" s="4">
        <f>SUM(R744:$S$759)</f>
        <v>1890</v>
      </c>
    </row>
    <row r="745" spans="1:23" x14ac:dyDescent="0.15">
      <c r="A745">
        <v>3</v>
      </c>
      <c r="B745" s="1">
        <v>41698</v>
      </c>
      <c r="C745">
        <v>210</v>
      </c>
      <c r="D745">
        <v>211</v>
      </c>
      <c r="E745">
        <v>208</v>
      </c>
      <c r="F745">
        <v>209</v>
      </c>
      <c r="G745">
        <v>149012500</v>
      </c>
      <c r="H745" s="2">
        <f t="shared" si="115"/>
        <v>31143612500</v>
      </c>
      <c r="I745">
        <f t="shared" si="116"/>
        <v>-2</v>
      </c>
      <c r="J745" t="str">
        <f t="shared" si="117"/>
        <v>高値割、安値割</v>
      </c>
      <c r="K745">
        <f t="shared" si="118"/>
        <v>2</v>
      </c>
      <c r="N745" s="2">
        <f t="shared" si="113"/>
        <v>2000</v>
      </c>
      <c r="O745" s="2">
        <f t="shared" si="119"/>
        <v>4000</v>
      </c>
      <c r="P745" s="2">
        <f t="shared" si="120"/>
        <v>422000</v>
      </c>
      <c r="Q745" s="2">
        <f t="shared" si="122"/>
        <v>422000</v>
      </c>
      <c r="R745" s="2">
        <f t="shared" si="121"/>
        <v>378</v>
      </c>
      <c r="S745" s="2"/>
      <c r="T745" s="6">
        <f t="shared" si="114"/>
        <v>418000</v>
      </c>
      <c r="U745" s="4">
        <f>SUM(O745:$O$759)+T745</f>
        <v>408000</v>
      </c>
      <c r="V745" s="4">
        <f>SUM(O745:$O$756)</f>
        <v>-10000</v>
      </c>
      <c r="W745" s="4">
        <f>SUM(R745:$S$759)</f>
        <v>1890</v>
      </c>
    </row>
    <row r="746" spans="1:23" x14ac:dyDescent="0.15">
      <c r="A746">
        <v>3</v>
      </c>
      <c r="B746" s="1">
        <v>41697</v>
      </c>
      <c r="C746">
        <v>213</v>
      </c>
      <c r="D746">
        <v>214</v>
      </c>
      <c r="E746">
        <v>210</v>
      </c>
      <c r="F746">
        <v>211</v>
      </c>
      <c r="G746">
        <v>123515100</v>
      </c>
      <c r="H746" s="2">
        <f t="shared" si="115"/>
        <v>26061686100</v>
      </c>
      <c r="I746">
        <f t="shared" si="116"/>
        <v>-4</v>
      </c>
      <c r="J746" t="str">
        <f t="shared" si="117"/>
        <v>高値割、安値割</v>
      </c>
      <c r="K746">
        <f t="shared" si="118"/>
        <v>4</v>
      </c>
      <c r="N746" s="2">
        <f t="shared" si="113"/>
        <v>2000</v>
      </c>
      <c r="O746" s="2">
        <f t="shared" si="119"/>
        <v>8000</v>
      </c>
      <c r="P746" s="2" t="str">
        <f t="shared" si="120"/>
        <v/>
      </c>
      <c r="Q746" s="2" t="str">
        <f t="shared" si="122"/>
        <v/>
      </c>
      <c r="R746" s="2" t="str">
        <f t="shared" si="121"/>
        <v/>
      </c>
      <c r="S746" s="2"/>
      <c r="T746" s="6">
        <f t="shared" si="114"/>
        <v>422000</v>
      </c>
      <c r="U746" s="4">
        <f>SUM(O746:$O$759)+T746</f>
        <v>408000</v>
      </c>
      <c r="V746" s="4">
        <f>SUM(O746:$O$756)</f>
        <v>-14000</v>
      </c>
      <c r="W746" s="4">
        <f>SUM(R746:$S$759)</f>
        <v>1512</v>
      </c>
    </row>
    <row r="747" spans="1:23" x14ac:dyDescent="0.15">
      <c r="A747">
        <v>3</v>
      </c>
      <c r="B747" s="1">
        <v>41696</v>
      </c>
      <c r="C747">
        <v>214</v>
      </c>
      <c r="D747">
        <v>216</v>
      </c>
      <c r="E747">
        <v>212</v>
      </c>
      <c r="F747">
        <v>215</v>
      </c>
      <c r="G747">
        <v>89741900</v>
      </c>
      <c r="H747" s="2">
        <f t="shared" si="115"/>
        <v>19294508500</v>
      </c>
      <c r="I747">
        <f t="shared" si="116"/>
        <v>-1</v>
      </c>
      <c r="J747" t="str">
        <f t="shared" si="117"/>
        <v>高値割、安値割</v>
      </c>
      <c r="K747" t="str">
        <f t="shared" si="118"/>
        <v/>
      </c>
      <c r="N747" s="2">
        <f t="shared" si="113"/>
        <v>2000</v>
      </c>
      <c r="O747" s="2" t="str">
        <f t="shared" si="119"/>
        <v/>
      </c>
      <c r="P747" s="2" t="str">
        <f t="shared" si="120"/>
        <v/>
      </c>
      <c r="Q747" s="2" t="str">
        <f t="shared" si="122"/>
        <v/>
      </c>
      <c r="R747" s="2" t="str">
        <f t="shared" si="121"/>
        <v/>
      </c>
      <c r="S747" s="2"/>
      <c r="T747" s="6">
        <f t="shared" si="114"/>
        <v>430000</v>
      </c>
      <c r="U747" s="4">
        <f>SUM(O747:$O$759)+T747</f>
        <v>408000</v>
      </c>
      <c r="V747" s="4">
        <f>SUM(O747:$O$756)</f>
        <v>-22000</v>
      </c>
      <c r="W747" s="4">
        <f>SUM(R747:$S$759)</f>
        <v>1512</v>
      </c>
    </row>
    <row r="748" spans="1:23" x14ac:dyDescent="0.15">
      <c r="A748">
        <v>3</v>
      </c>
      <c r="B748" s="1">
        <v>41695</v>
      </c>
      <c r="C748">
        <v>215</v>
      </c>
      <c r="D748">
        <v>217</v>
      </c>
      <c r="E748">
        <v>213</v>
      </c>
      <c r="F748">
        <v>216</v>
      </c>
      <c r="G748">
        <v>111715600</v>
      </c>
      <c r="H748" s="2">
        <f t="shared" si="115"/>
        <v>24130569600</v>
      </c>
      <c r="I748">
        <f t="shared" si="116"/>
        <v>3</v>
      </c>
      <c r="J748" t="str">
        <f t="shared" si="117"/>
        <v>高値超、安値超</v>
      </c>
      <c r="K748" t="str">
        <f t="shared" si="118"/>
        <v/>
      </c>
      <c r="N748" s="2">
        <f t="shared" si="113"/>
        <v>2000</v>
      </c>
      <c r="O748" s="2" t="str">
        <f t="shared" si="119"/>
        <v/>
      </c>
      <c r="P748" s="2" t="str">
        <f t="shared" si="120"/>
        <v/>
      </c>
      <c r="Q748" s="2">
        <f t="shared" si="122"/>
        <v>430000</v>
      </c>
      <c r="R748" s="2">
        <f t="shared" si="121"/>
        <v>378</v>
      </c>
      <c r="S748" s="2"/>
      <c r="T748" s="6">
        <f t="shared" si="114"/>
        <v>432000</v>
      </c>
      <c r="U748" s="4">
        <f>SUM(O748:$O$759)+T748</f>
        <v>410000</v>
      </c>
      <c r="V748" s="4">
        <f>SUM(O748:$O$756)</f>
        <v>-22000</v>
      </c>
      <c r="W748" s="4">
        <f>SUM(R748:$S$759)</f>
        <v>1512</v>
      </c>
    </row>
    <row r="749" spans="1:23" x14ac:dyDescent="0.15">
      <c r="A749">
        <v>3</v>
      </c>
      <c r="B749" s="1">
        <v>41694</v>
      </c>
      <c r="C749">
        <v>214</v>
      </c>
      <c r="D749">
        <v>216</v>
      </c>
      <c r="E749">
        <v>212</v>
      </c>
      <c r="F749">
        <v>213</v>
      </c>
      <c r="G749">
        <v>94971200</v>
      </c>
      <c r="H749" s="2">
        <f t="shared" si="115"/>
        <v>20228865600</v>
      </c>
      <c r="I749">
        <f t="shared" si="116"/>
        <v>-2</v>
      </c>
      <c r="J749" t="str">
        <f t="shared" si="117"/>
        <v/>
      </c>
      <c r="K749" t="str">
        <f t="shared" si="118"/>
        <v/>
      </c>
      <c r="N749" s="2">
        <f t="shared" si="113"/>
        <v>2000</v>
      </c>
      <c r="O749" s="2" t="str">
        <f t="shared" si="119"/>
        <v/>
      </c>
      <c r="P749" s="2">
        <f t="shared" si="120"/>
        <v>430000</v>
      </c>
      <c r="Q749" s="2">
        <f t="shared" si="122"/>
        <v>430000</v>
      </c>
      <c r="R749" s="2">
        <f t="shared" si="121"/>
        <v>378</v>
      </c>
      <c r="S749" s="2"/>
      <c r="T749" s="6">
        <f t="shared" si="114"/>
        <v>426000</v>
      </c>
      <c r="U749" s="4">
        <f>SUM(O749:$O$759)+T749</f>
        <v>404000</v>
      </c>
      <c r="V749" s="4">
        <f>SUM(O749:$O$756)</f>
        <v>-22000</v>
      </c>
      <c r="W749" s="4">
        <f>SUM(R749:$S$759)</f>
        <v>1134</v>
      </c>
    </row>
    <row r="750" spans="1:23" x14ac:dyDescent="0.15">
      <c r="A750">
        <v>3</v>
      </c>
      <c r="B750" s="1">
        <v>41691</v>
      </c>
      <c r="C750">
        <v>214</v>
      </c>
      <c r="D750">
        <v>216</v>
      </c>
      <c r="E750">
        <v>212</v>
      </c>
      <c r="F750">
        <v>215</v>
      </c>
      <c r="G750">
        <v>105943100</v>
      </c>
      <c r="H750" s="2">
        <f t="shared" si="115"/>
        <v>22777766500</v>
      </c>
      <c r="I750">
        <f t="shared" si="116"/>
        <v>3</v>
      </c>
      <c r="J750" t="str">
        <f t="shared" si="117"/>
        <v/>
      </c>
      <c r="K750">
        <f t="shared" si="118"/>
        <v>-3</v>
      </c>
      <c r="N750" s="2">
        <f t="shared" si="113"/>
        <v>2000</v>
      </c>
      <c r="O750" s="2">
        <f t="shared" si="119"/>
        <v>-6000</v>
      </c>
      <c r="P750" s="2" t="str">
        <f t="shared" si="120"/>
        <v/>
      </c>
      <c r="Q750" s="2" t="str">
        <f t="shared" si="122"/>
        <v/>
      </c>
      <c r="R750" s="2" t="str">
        <f t="shared" si="121"/>
        <v/>
      </c>
      <c r="S750" s="2"/>
      <c r="T750" s="6">
        <f t="shared" si="114"/>
        <v>430000</v>
      </c>
      <c r="U750" s="4">
        <f>SUM(O750:$O$759)+T750</f>
        <v>408000</v>
      </c>
      <c r="V750" s="4">
        <f>SUM(O750:$O$756)</f>
        <v>-22000</v>
      </c>
      <c r="W750" s="4">
        <f>SUM(R750:$S$759)</f>
        <v>756</v>
      </c>
    </row>
    <row r="751" spans="1:23" x14ac:dyDescent="0.15">
      <c r="A751">
        <v>3</v>
      </c>
      <c r="B751" s="1">
        <v>41690</v>
      </c>
      <c r="C751">
        <v>218</v>
      </c>
      <c r="D751">
        <v>218</v>
      </c>
      <c r="E751">
        <v>211</v>
      </c>
      <c r="F751">
        <v>212</v>
      </c>
      <c r="G751">
        <v>197084500</v>
      </c>
      <c r="H751" s="2">
        <f t="shared" si="115"/>
        <v>41781914000</v>
      </c>
      <c r="I751">
        <f t="shared" si="116"/>
        <v>-6</v>
      </c>
      <c r="J751" t="str">
        <f t="shared" si="117"/>
        <v>高値割、安値割</v>
      </c>
      <c r="K751" t="str">
        <f t="shared" si="118"/>
        <v/>
      </c>
      <c r="N751" s="2">
        <f t="shared" si="113"/>
        <v>2000</v>
      </c>
      <c r="O751" s="2" t="str">
        <f t="shared" si="119"/>
        <v/>
      </c>
      <c r="P751" s="2" t="str">
        <f t="shared" si="120"/>
        <v/>
      </c>
      <c r="Q751" s="2">
        <f t="shared" si="122"/>
        <v>440000</v>
      </c>
      <c r="R751" s="2">
        <f t="shared" si="121"/>
        <v>378</v>
      </c>
      <c r="S751" s="2"/>
      <c r="T751" s="6">
        <f t="shared" si="114"/>
        <v>424000</v>
      </c>
      <c r="U751" s="4">
        <f>SUM(O751:$O$759)+T751</f>
        <v>408000</v>
      </c>
      <c r="V751" s="4">
        <f>SUM(O751:$O$756)</f>
        <v>-16000</v>
      </c>
      <c r="W751" s="4">
        <f>SUM(R751:$S$759)</f>
        <v>756</v>
      </c>
    </row>
    <row r="752" spans="1:23" x14ac:dyDescent="0.15">
      <c r="A752">
        <v>3</v>
      </c>
      <c r="B752" s="1">
        <v>41689</v>
      </c>
      <c r="C752">
        <v>217</v>
      </c>
      <c r="D752">
        <v>220</v>
      </c>
      <c r="E752">
        <v>216</v>
      </c>
      <c r="F752">
        <v>218</v>
      </c>
      <c r="G752">
        <v>167913800</v>
      </c>
      <c r="H752" s="2">
        <f t="shared" si="115"/>
        <v>36605208400</v>
      </c>
      <c r="I752">
        <f t="shared" si="116"/>
        <v>-2</v>
      </c>
      <c r="J752" t="str">
        <f t="shared" si="117"/>
        <v/>
      </c>
      <c r="K752" t="str">
        <f t="shared" si="118"/>
        <v/>
      </c>
      <c r="N752" s="2">
        <f t="shared" si="113"/>
        <v>2000</v>
      </c>
      <c r="O752" s="2" t="str">
        <f t="shared" si="119"/>
        <v/>
      </c>
      <c r="P752" s="2">
        <f t="shared" si="120"/>
        <v>440000</v>
      </c>
      <c r="Q752" s="2" t="str">
        <f t="shared" si="122"/>
        <v/>
      </c>
      <c r="R752" s="2" t="str">
        <f t="shared" si="121"/>
        <v/>
      </c>
      <c r="S752" s="2"/>
      <c r="T752" s="6">
        <f t="shared" si="114"/>
        <v>436000</v>
      </c>
      <c r="U752" s="4">
        <f>SUM(O752:$O$759)+T752</f>
        <v>420000</v>
      </c>
      <c r="V752" s="4">
        <f>SUM(O752:$O$756)</f>
        <v>-16000</v>
      </c>
      <c r="W752" s="4">
        <f>SUM(R752:$S$759)</f>
        <v>378</v>
      </c>
    </row>
    <row r="753" spans="1:23" x14ac:dyDescent="0.15">
      <c r="A753">
        <v>3</v>
      </c>
      <c r="B753" s="1">
        <v>41688</v>
      </c>
      <c r="C753">
        <v>211</v>
      </c>
      <c r="D753">
        <v>221</v>
      </c>
      <c r="E753">
        <v>211</v>
      </c>
      <c r="F753">
        <v>220</v>
      </c>
      <c r="G753">
        <v>331399700</v>
      </c>
      <c r="H753" s="2">
        <f t="shared" si="115"/>
        <v>72907934000</v>
      </c>
      <c r="I753">
        <f t="shared" si="116"/>
        <v>9</v>
      </c>
      <c r="J753" t="str">
        <f t="shared" si="117"/>
        <v>高値超、安値超</v>
      </c>
      <c r="K753">
        <f t="shared" si="118"/>
        <v>-9</v>
      </c>
      <c r="N753" s="2">
        <f t="shared" si="113"/>
        <v>2000</v>
      </c>
      <c r="O753" s="2">
        <f t="shared" si="119"/>
        <v>-18000</v>
      </c>
      <c r="P753" s="2">
        <f t="shared" si="120"/>
        <v>422000</v>
      </c>
      <c r="Q753" s="2" t="str">
        <f t="shared" si="122"/>
        <v/>
      </c>
      <c r="R753" s="2" t="str">
        <f t="shared" si="121"/>
        <v/>
      </c>
      <c r="S753" s="2"/>
      <c r="T753" s="6">
        <f t="shared" si="114"/>
        <v>440000</v>
      </c>
      <c r="U753" s="4">
        <f>SUM(O753:$O$759)+T753</f>
        <v>424000</v>
      </c>
      <c r="V753" s="4">
        <f>SUM(O753:$O$756)</f>
        <v>-16000</v>
      </c>
      <c r="W753" s="4">
        <f>SUM(R753:$S$759)</f>
        <v>378</v>
      </c>
    </row>
    <row r="754" spans="1:23" x14ac:dyDescent="0.15">
      <c r="A754">
        <v>3</v>
      </c>
      <c r="B754" s="1">
        <v>41687</v>
      </c>
      <c r="C754">
        <v>209</v>
      </c>
      <c r="D754">
        <v>211</v>
      </c>
      <c r="E754">
        <v>206</v>
      </c>
      <c r="F754">
        <v>211</v>
      </c>
      <c r="G754">
        <v>128273200</v>
      </c>
      <c r="H754" s="2">
        <f t="shared" si="115"/>
        <v>27065645200</v>
      </c>
      <c r="I754">
        <f t="shared" si="116"/>
        <v>2</v>
      </c>
      <c r="J754" t="str">
        <f t="shared" si="117"/>
        <v>高値割、安値割</v>
      </c>
      <c r="K754">
        <f t="shared" si="118"/>
        <v>-2</v>
      </c>
      <c r="N754" s="2">
        <f t="shared" si="113"/>
        <v>2000</v>
      </c>
      <c r="O754" s="2">
        <f t="shared" si="119"/>
        <v>-4000</v>
      </c>
      <c r="P754" s="2">
        <f t="shared" si="120"/>
        <v>418000</v>
      </c>
      <c r="Q754" s="2">
        <f t="shared" si="122"/>
        <v>418000</v>
      </c>
      <c r="R754" s="2">
        <f t="shared" si="121"/>
        <v>378</v>
      </c>
      <c r="S754" s="2"/>
      <c r="T754" s="6">
        <f t="shared" si="114"/>
        <v>422000</v>
      </c>
      <c r="U754" s="4">
        <f>SUM(O754:$O$759)+T754</f>
        <v>424000</v>
      </c>
      <c r="V754" s="4">
        <f>SUM(O754:$O$756)</f>
        <v>2000</v>
      </c>
      <c r="W754" s="4">
        <f>SUM(R754:$S$759)</f>
        <v>378</v>
      </c>
    </row>
    <row r="755" spans="1:23" x14ac:dyDescent="0.15">
      <c r="A755">
        <v>3</v>
      </c>
      <c r="B755" s="1">
        <v>41684</v>
      </c>
      <c r="C755">
        <v>211</v>
      </c>
      <c r="D755">
        <v>213</v>
      </c>
      <c r="E755">
        <v>207</v>
      </c>
      <c r="F755">
        <v>209</v>
      </c>
      <c r="G755">
        <v>182066700</v>
      </c>
      <c r="H755" s="2">
        <f t="shared" si="115"/>
        <v>38051940300</v>
      </c>
      <c r="I755">
        <f t="shared" si="116"/>
        <v>-3</v>
      </c>
      <c r="J755" t="str">
        <f t="shared" si="117"/>
        <v>高値割、安値割</v>
      </c>
      <c r="K755">
        <f t="shared" si="118"/>
        <v>3</v>
      </c>
      <c r="N755" s="2">
        <f t="shared" si="113"/>
        <v>2000</v>
      </c>
      <c r="O755" s="2">
        <f t="shared" si="119"/>
        <v>6000</v>
      </c>
      <c r="P755" s="2" t="str">
        <f t="shared" si="120"/>
        <v/>
      </c>
      <c r="Q755" s="2" t="str">
        <f t="shared" si="122"/>
        <v/>
      </c>
      <c r="R755" s="2" t="str">
        <f t="shared" si="121"/>
        <v/>
      </c>
      <c r="S755" s="2"/>
      <c r="T755" s="6">
        <f t="shared" si="114"/>
        <v>418000</v>
      </c>
      <c r="U755" s="4">
        <f>SUM(O755:$O$759)+T755</f>
        <v>424000</v>
      </c>
      <c r="V755" s="4">
        <f>SUM(O755:$O$756)</f>
        <v>6000</v>
      </c>
      <c r="W755" s="4">
        <f>SUM(R755:$S$759)</f>
        <v>0</v>
      </c>
    </row>
    <row r="756" spans="1:23" x14ac:dyDescent="0.15">
      <c r="A756">
        <v>3</v>
      </c>
      <c r="B756" s="1">
        <v>41683</v>
      </c>
      <c r="C756">
        <v>214</v>
      </c>
      <c r="D756">
        <v>215</v>
      </c>
      <c r="E756">
        <v>210</v>
      </c>
      <c r="F756">
        <v>212</v>
      </c>
      <c r="G756">
        <v>95214300</v>
      </c>
      <c r="H756" s="2">
        <f t="shared" si="115"/>
        <v>20185431600</v>
      </c>
      <c r="I756">
        <f>+F756-F757</f>
        <v>-3</v>
      </c>
      <c r="J756" t="str">
        <f t="shared" si="117"/>
        <v>高値割、安値割</v>
      </c>
      <c r="K756" t="str">
        <f t="shared" si="118"/>
        <v/>
      </c>
      <c r="N756" s="2">
        <f t="shared" si="113"/>
        <v>2000</v>
      </c>
      <c r="O756" s="2" t="str">
        <f t="shared" si="119"/>
        <v/>
      </c>
      <c r="P756" s="2" t="str">
        <f t="shared" si="120"/>
        <v/>
      </c>
      <c r="Q756" s="2" t="str">
        <f t="shared" si="122"/>
        <v/>
      </c>
      <c r="R756" s="2" t="str">
        <f t="shared" si="121"/>
        <v/>
      </c>
      <c r="S756" s="2"/>
      <c r="T756" s="6">
        <f t="shared" si="114"/>
        <v>424000</v>
      </c>
      <c r="U756" s="4">
        <f>SUM(O756:$O$759)+T756</f>
        <v>424000</v>
      </c>
      <c r="V756" s="4">
        <f>SUM(O756:$O$756)</f>
        <v>0</v>
      </c>
      <c r="W756" s="4">
        <f>SUM(R756:$S$759)</f>
        <v>0</v>
      </c>
    </row>
    <row r="757" spans="1:23" x14ac:dyDescent="0.15">
      <c r="A757">
        <v>3</v>
      </c>
      <c r="B757" s="1">
        <v>41682</v>
      </c>
      <c r="C757">
        <v>217</v>
      </c>
      <c r="D757">
        <v>218</v>
      </c>
      <c r="E757">
        <v>215</v>
      </c>
      <c r="F757">
        <v>215</v>
      </c>
      <c r="G757">
        <v>79432200</v>
      </c>
      <c r="H757" s="2">
        <f t="shared" si="115"/>
        <v>17077923000</v>
      </c>
      <c r="J757" t="str">
        <f t="shared" si="117"/>
        <v>高値超、安値超</v>
      </c>
      <c r="K757" t="str">
        <f t="shared" si="118"/>
        <v/>
      </c>
      <c r="N757" s="2">
        <f t="shared" si="113"/>
        <v>2000</v>
      </c>
      <c r="O757" s="2" t="str">
        <f t="shared" si="119"/>
        <v/>
      </c>
      <c r="P757" s="2" t="str">
        <f t="shared" si="120"/>
        <v/>
      </c>
      <c r="Q757" s="2" t="str">
        <f t="shared" si="122"/>
        <v/>
      </c>
      <c r="R757" s="2" t="str">
        <f t="shared" si="121"/>
        <v/>
      </c>
      <c r="S757" s="2"/>
      <c r="T757" s="6">
        <f t="shared" si="114"/>
        <v>430000</v>
      </c>
      <c r="U757" s="4">
        <f>SUM(O757:$O$759)+T757</f>
        <v>430000</v>
      </c>
    </row>
    <row r="758" spans="1:23" x14ac:dyDescent="0.15">
      <c r="B758" s="1">
        <v>41680</v>
      </c>
      <c r="C758">
        <v>217</v>
      </c>
      <c r="D758">
        <v>217</v>
      </c>
      <c r="E758">
        <v>213</v>
      </c>
      <c r="F758">
        <v>215</v>
      </c>
      <c r="G758">
        <v>99093600</v>
      </c>
      <c r="H758" s="2"/>
      <c r="K758" t="str">
        <f t="shared" si="118"/>
        <v/>
      </c>
      <c r="N758" s="2">
        <f t="shared" si="113"/>
        <v>2000</v>
      </c>
      <c r="O758" s="2" t="str">
        <f t="shared" si="119"/>
        <v/>
      </c>
      <c r="P758" s="2" t="str">
        <f t="shared" si="120"/>
        <v/>
      </c>
      <c r="Q758" s="2" t="str">
        <f t="shared" si="122"/>
        <v/>
      </c>
      <c r="R758" s="2" t="str">
        <f t="shared" si="121"/>
        <v/>
      </c>
      <c r="S758" s="2"/>
      <c r="T758" s="6">
        <f t="shared" si="114"/>
        <v>430000</v>
      </c>
      <c r="U758" s="4">
        <f>SUM(O758:$O$759)+T758</f>
        <v>430000</v>
      </c>
    </row>
    <row r="759" spans="1:23" x14ac:dyDescent="0.15">
      <c r="B759" s="1">
        <v>41677</v>
      </c>
      <c r="C759">
        <v>210</v>
      </c>
      <c r="D759">
        <v>215</v>
      </c>
      <c r="E759">
        <v>209</v>
      </c>
      <c r="F759">
        <v>214</v>
      </c>
      <c r="G759">
        <v>178225700</v>
      </c>
      <c r="H759" s="2"/>
      <c r="K759" t="str">
        <f t="shared" si="118"/>
        <v/>
      </c>
      <c r="N759" s="2">
        <f t="shared" si="113"/>
        <v>2000</v>
      </c>
      <c r="O759" s="2" t="str">
        <f t="shared" si="119"/>
        <v/>
      </c>
      <c r="P759" s="2" t="str">
        <f t="shared" si="120"/>
        <v/>
      </c>
      <c r="Q759" s="2" t="str">
        <f t="shared" si="122"/>
        <v/>
      </c>
      <c r="R759" s="2" t="str">
        <f t="shared" si="121"/>
        <v/>
      </c>
      <c r="S759" s="2"/>
      <c r="T759" s="4">
        <f t="shared" ref="T759" si="123">IF(K759="",I759,K759)</f>
        <v>0</v>
      </c>
      <c r="U759" s="4">
        <f>SUM(O759:$O$759)+T759</f>
        <v>0</v>
      </c>
    </row>
    <row r="760" spans="1:23" x14ac:dyDescent="0.15">
      <c r="B760" s="1">
        <v>41667</v>
      </c>
      <c r="C760">
        <v>226</v>
      </c>
      <c r="D760">
        <v>227</v>
      </c>
      <c r="E760">
        <v>222</v>
      </c>
      <c r="F760">
        <v>222</v>
      </c>
      <c r="G760">
        <v>231529000</v>
      </c>
    </row>
    <row r="761" spans="1:23" x14ac:dyDescent="0.15">
      <c r="B761" s="1">
        <v>41666</v>
      </c>
      <c r="C761">
        <v>225</v>
      </c>
      <c r="D761">
        <v>227</v>
      </c>
      <c r="E761">
        <v>224</v>
      </c>
      <c r="F761">
        <v>226</v>
      </c>
      <c r="G761">
        <v>241008800</v>
      </c>
    </row>
    <row r="762" spans="1:23" x14ac:dyDescent="0.15">
      <c r="C762"/>
    </row>
    <row r="763" spans="1:23" x14ac:dyDescent="0.15">
      <c r="C763"/>
    </row>
    <row r="764" spans="1:23" x14ac:dyDescent="0.15">
      <c r="C764"/>
    </row>
    <row r="765" spans="1:23" x14ac:dyDescent="0.15">
      <c r="C765"/>
    </row>
    <row r="766" spans="1:23" x14ac:dyDescent="0.15">
      <c r="C766"/>
    </row>
    <row r="767" spans="1:23" x14ac:dyDescent="0.15">
      <c r="C767"/>
    </row>
    <row r="768" spans="1:23" x14ac:dyDescent="0.15">
      <c r="C768"/>
    </row>
    <row r="769" spans="3:3" x14ac:dyDescent="0.15">
      <c r="C769"/>
    </row>
    <row r="770" spans="3:3" x14ac:dyDescent="0.15">
      <c r="C770"/>
    </row>
    <row r="771" spans="3:3" x14ac:dyDescent="0.15">
      <c r="C771"/>
    </row>
    <row r="772" spans="3:3" x14ac:dyDescent="0.15">
      <c r="C772"/>
    </row>
    <row r="773" spans="3:3" x14ac:dyDescent="0.15">
      <c r="C773"/>
    </row>
    <row r="774" spans="3:3" x14ac:dyDescent="0.15">
      <c r="C774"/>
    </row>
    <row r="775" spans="3:3" x14ac:dyDescent="0.15">
      <c r="C775"/>
    </row>
    <row r="776" spans="3:3" x14ac:dyDescent="0.15">
      <c r="C776"/>
    </row>
    <row r="777" spans="3:3" x14ac:dyDescent="0.15">
      <c r="C777"/>
    </row>
    <row r="778" spans="3:3" x14ac:dyDescent="0.15">
      <c r="C778"/>
    </row>
    <row r="779" spans="3:3" x14ac:dyDescent="0.15">
      <c r="C779"/>
    </row>
    <row r="780" spans="3:3" x14ac:dyDescent="0.15">
      <c r="C780"/>
    </row>
    <row r="781" spans="3:3" x14ac:dyDescent="0.15">
      <c r="C781"/>
    </row>
    <row r="782" spans="3:3" x14ac:dyDescent="0.15">
      <c r="C782"/>
    </row>
    <row r="783" spans="3:3" x14ac:dyDescent="0.15">
      <c r="C783"/>
    </row>
    <row r="784" spans="3:3" x14ac:dyDescent="0.15">
      <c r="C784"/>
    </row>
    <row r="785" spans="3:3" x14ac:dyDescent="0.15">
      <c r="C785"/>
    </row>
    <row r="786" spans="3:3" x14ac:dyDescent="0.15">
      <c r="C786"/>
    </row>
    <row r="787" spans="3:3" x14ac:dyDescent="0.15">
      <c r="C787"/>
    </row>
    <row r="788" spans="3:3" x14ac:dyDescent="0.15">
      <c r="C788"/>
    </row>
    <row r="789" spans="3:3" x14ac:dyDescent="0.15">
      <c r="C789"/>
    </row>
    <row r="790" spans="3:3" x14ac:dyDescent="0.15">
      <c r="C790"/>
    </row>
    <row r="791" spans="3:3" x14ac:dyDescent="0.15">
      <c r="C791"/>
    </row>
    <row r="792" spans="3:3" x14ac:dyDescent="0.15">
      <c r="C792"/>
    </row>
    <row r="793" spans="3:3" x14ac:dyDescent="0.15">
      <c r="C793"/>
    </row>
    <row r="794" spans="3:3" x14ac:dyDescent="0.15">
      <c r="C794"/>
    </row>
    <row r="795" spans="3:3" x14ac:dyDescent="0.15">
      <c r="C795"/>
    </row>
    <row r="796" spans="3:3" x14ac:dyDescent="0.15">
      <c r="C796"/>
    </row>
    <row r="797" spans="3:3" x14ac:dyDescent="0.15">
      <c r="C797"/>
    </row>
    <row r="798" spans="3:3" x14ac:dyDescent="0.15">
      <c r="C798"/>
    </row>
    <row r="799" spans="3:3" x14ac:dyDescent="0.15">
      <c r="C799"/>
    </row>
    <row r="800" spans="3:3" x14ac:dyDescent="0.15">
      <c r="C800"/>
    </row>
    <row r="801" spans="3:3" x14ac:dyDescent="0.15">
      <c r="C801"/>
    </row>
    <row r="802" spans="3:3" x14ac:dyDescent="0.15">
      <c r="C802"/>
    </row>
    <row r="803" spans="3:3" x14ac:dyDescent="0.15">
      <c r="C803"/>
    </row>
    <row r="804" spans="3:3" x14ac:dyDescent="0.15">
      <c r="C804"/>
    </row>
    <row r="805" spans="3:3" x14ac:dyDescent="0.15">
      <c r="C805"/>
    </row>
    <row r="806" spans="3:3" x14ac:dyDescent="0.15">
      <c r="C806"/>
    </row>
    <row r="807" spans="3:3" x14ac:dyDescent="0.15">
      <c r="C807"/>
    </row>
    <row r="808" spans="3:3" x14ac:dyDescent="0.15">
      <c r="C808"/>
    </row>
    <row r="809" spans="3:3" x14ac:dyDescent="0.15">
      <c r="C809"/>
    </row>
    <row r="810" spans="3:3" x14ac:dyDescent="0.15">
      <c r="C810"/>
    </row>
    <row r="811" spans="3:3" x14ac:dyDescent="0.15">
      <c r="C811"/>
    </row>
    <row r="812" spans="3:3" x14ac:dyDescent="0.15">
      <c r="C812"/>
    </row>
    <row r="813" spans="3:3" x14ac:dyDescent="0.15">
      <c r="C813"/>
    </row>
    <row r="814" spans="3:3" x14ac:dyDescent="0.15">
      <c r="C814"/>
    </row>
    <row r="815" spans="3:3" x14ac:dyDescent="0.15">
      <c r="C815"/>
    </row>
    <row r="816" spans="3:3" x14ac:dyDescent="0.15">
      <c r="C816"/>
    </row>
    <row r="817" spans="3:3" x14ac:dyDescent="0.15">
      <c r="C817"/>
    </row>
    <row r="818" spans="3:3" x14ac:dyDescent="0.15">
      <c r="C818"/>
    </row>
    <row r="819" spans="3:3" x14ac:dyDescent="0.15">
      <c r="C819"/>
    </row>
    <row r="820" spans="3:3" x14ac:dyDescent="0.15">
      <c r="C820"/>
    </row>
    <row r="821" spans="3:3" x14ac:dyDescent="0.15">
      <c r="C821"/>
    </row>
    <row r="822" spans="3:3" x14ac:dyDescent="0.15">
      <c r="C822"/>
    </row>
    <row r="823" spans="3:3" x14ac:dyDescent="0.15">
      <c r="C823"/>
    </row>
    <row r="824" spans="3:3" x14ac:dyDescent="0.15">
      <c r="C824"/>
    </row>
    <row r="825" spans="3:3" x14ac:dyDescent="0.15">
      <c r="C825"/>
    </row>
    <row r="826" spans="3:3" x14ac:dyDescent="0.15">
      <c r="C826"/>
    </row>
    <row r="827" spans="3:3" x14ac:dyDescent="0.15">
      <c r="C827"/>
    </row>
    <row r="828" spans="3:3" x14ac:dyDescent="0.15">
      <c r="C828"/>
    </row>
    <row r="829" spans="3:3" x14ac:dyDescent="0.15">
      <c r="C829"/>
    </row>
    <row r="830" spans="3:3" x14ac:dyDescent="0.15">
      <c r="C830"/>
    </row>
    <row r="831" spans="3:3" x14ac:dyDescent="0.15">
      <c r="C831"/>
    </row>
    <row r="832" spans="3:3" x14ac:dyDescent="0.15">
      <c r="C832"/>
    </row>
    <row r="833" spans="3:3" x14ac:dyDescent="0.15">
      <c r="C833"/>
    </row>
    <row r="834" spans="3:3" x14ac:dyDescent="0.15">
      <c r="C834"/>
    </row>
    <row r="835" spans="3:3" x14ac:dyDescent="0.15">
      <c r="C835"/>
    </row>
    <row r="836" spans="3:3" x14ac:dyDescent="0.15">
      <c r="C836"/>
    </row>
    <row r="837" spans="3:3" x14ac:dyDescent="0.15">
      <c r="C837"/>
    </row>
    <row r="838" spans="3:3" x14ac:dyDescent="0.15">
      <c r="C838"/>
    </row>
    <row r="839" spans="3:3" x14ac:dyDescent="0.15">
      <c r="C839"/>
    </row>
    <row r="840" spans="3:3" x14ac:dyDescent="0.15">
      <c r="C840"/>
    </row>
    <row r="841" spans="3:3" x14ac:dyDescent="0.15">
      <c r="C841"/>
    </row>
    <row r="842" spans="3:3" x14ac:dyDescent="0.15">
      <c r="C842"/>
    </row>
    <row r="843" spans="3:3" x14ac:dyDescent="0.15">
      <c r="C843"/>
    </row>
    <row r="844" spans="3:3" x14ac:dyDescent="0.15">
      <c r="C844"/>
    </row>
    <row r="845" spans="3:3" x14ac:dyDescent="0.15">
      <c r="C845"/>
    </row>
    <row r="846" spans="3:3" x14ac:dyDescent="0.15">
      <c r="C846"/>
    </row>
    <row r="847" spans="3:3" x14ac:dyDescent="0.15">
      <c r="C847"/>
    </row>
    <row r="848" spans="3:3" x14ac:dyDescent="0.15">
      <c r="C848"/>
    </row>
    <row r="849" spans="3:3" x14ac:dyDescent="0.15">
      <c r="C849"/>
    </row>
    <row r="850" spans="3:3" x14ac:dyDescent="0.15">
      <c r="C850"/>
    </row>
    <row r="851" spans="3:3" x14ac:dyDescent="0.15">
      <c r="C851"/>
    </row>
    <row r="852" spans="3:3" x14ac:dyDescent="0.15">
      <c r="C852"/>
    </row>
    <row r="853" spans="3:3" x14ac:dyDescent="0.15">
      <c r="C853"/>
    </row>
    <row r="854" spans="3:3" x14ac:dyDescent="0.15">
      <c r="C854"/>
    </row>
    <row r="855" spans="3:3" x14ac:dyDescent="0.15">
      <c r="C855"/>
    </row>
    <row r="856" spans="3:3" x14ac:dyDescent="0.15">
      <c r="C856"/>
    </row>
    <row r="857" spans="3:3" x14ac:dyDescent="0.15">
      <c r="C857"/>
    </row>
    <row r="858" spans="3:3" x14ac:dyDescent="0.15">
      <c r="C858"/>
    </row>
    <row r="859" spans="3:3" x14ac:dyDescent="0.15">
      <c r="C859"/>
    </row>
    <row r="860" spans="3:3" x14ac:dyDescent="0.15">
      <c r="C860"/>
    </row>
    <row r="861" spans="3:3" x14ac:dyDescent="0.15">
      <c r="C861"/>
    </row>
    <row r="862" spans="3:3" x14ac:dyDescent="0.15">
      <c r="C862"/>
    </row>
    <row r="863" spans="3:3" x14ac:dyDescent="0.15">
      <c r="C863"/>
    </row>
    <row r="864" spans="3:3" x14ac:dyDescent="0.15">
      <c r="C864"/>
    </row>
    <row r="865" spans="3:3" x14ac:dyDescent="0.15">
      <c r="C865"/>
    </row>
    <row r="866" spans="3:3" x14ac:dyDescent="0.15">
      <c r="C866"/>
    </row>
    <row r="867" spans="3:3" x14ac:dyDescent="0.15">
      <c r="C867"/>
    </row>
    <row r="868" spans="3:3" x14ac:dyDescent="0.15">
      <c r="C868"/>
    </row>
    <row r="869" spans="3:3" x14ac:dyDescent="0.15">
      <c r="C869"/>
    </row>
    <row r="870" spans="3:3" x14ac:dyDescent="0.15">
      <c r="C870"/>
    </row>
    <row r="871" spans="3:3" x14ac:dyDescent="0.15">
      <c r="C871"/>
    </row>
    <row r="872" spans="3:3" x14ac:dyDescent="0.15">
      <c r="C872"/>
    </row>
    <row r="873" spans="3:3" x14ac:dyDescent="0.15">
      <c r="C873"/>
    </row>
    <row r="874" spans="3:3" x14ac:dyDescent="0.15">
      <c r="C874"/>
    </row>
    <row r="875" spans="3:3" x14ac:dyDescent="0.15">
      <c r="C875"/>
    </row>
    <row r="876" spans="3:3" x14ac:dyDescent="0.15">
      <c r="C876"/>
    </row>
    <row r="877" spans="3:3" x14ac:dyDescent="0.15">
      <c r="C877"/>
    </row>
    <row r="878" spans="3:3" x14ac:dyDescent="0.15">
      <c r="C878"/>
    </row>
    <row r="879" spans="3:3" x14ac:dyDescent="0.15">
      <c r="C879"/>
    </row>
    <row r="880" spans="3:3" x14ac:dyDescent="0.15">
      <c r="C880"/>
    </row>
    <row r="881" spans="3:3" x14ac:dyDescent="0.15">
      <c r="C881"/>
    </row>
    <row r="882" spans="3:3" x14ac:dyDescent="0.15">
      <c r="C882"/>
    </row>
    <row r="883" spans="3:3" x14ac:dyDescent="0.15">
      <c r="C883"/>
    </row>
    <row r="884" spans="3:3" x14ac:dyDescent="0.15">
      <c r="C884"/>
    </row>
    <row r="885" spans="3:3" x14ac:dyDescent="0.15">
      <c r="C885"/>
    </row>
    <row r="886" spans="3:3" x14ac:dyDescent="0.15">
      <c r="C886"/>
    </row>
    <row r="887" spans="3:3" x14ac:dyDescent="0.15">
      <c r="C887"/>
    </row>
    <row r="888" spans="3:3" x14ac:dyDescent="0.15">
      <c r="C888"/>
    </row>
    <row r="889" spans="3:3" x14ac:dyDescent="0.15">
      <c r="C889"/>
    </row>
    <row r="890" spans="3:3" x14ac:dyDescent="0.15">
      <c r="C890"/>
    </row>
    <row r="891" spans="3:3" x14ac:dyDescent="0.15">
      <c r="C891"/>
    </row>
    <row r="892" spans="3:3" x14ac:dyDescent="0.15">
      <c r="C892"/>
    </row>
    <row r="893" spans="3:3" x14ac:dyDescent="0.15">
      <c r="C893"/>
    </row>
    <row r="894" spans="3:3" x14ac:dyDescent="0.15">
      <c r="C894"/>
    </row>
    <row r="895" spans="3:3" x14ac:dyDescent="0.15">
      <c r="C895"/>
    </row>
    <row r="896" spans="3:3" x14ac:dyDescent="0.15">
      <c r="C896"/>
    </row>
    <row r="897" spans="3:3" x14ac:dyDescent="0.15">
      <c r="C897"/>
    </row>
    <row r="898" spans="3:3" x14ac:dyDescent="0.15">
      <c r="C898"/>
    </row>
    <row r="899" spans="3:3" x14ac:dyDescent="0.15">
      <c r="C899"/>
    </row>
    <row r="900" spans="3:3" x14ac:dyDescent="0.15">
      <c r="C900"/>
    </row>
    <row r="901" spans="3:3" x14ac:dyDescent="0.15">
      <c r="C901"/>
    </row>
    <row r="902" spans="3:3" x14ac:dyDescent="0.15">
      <c r="C902"/>
    </row>
    <row r="903" spans="3:3" x14ac:dyDescent="0.15">
      <c r="C903"/>
    </row>
    <row r="904" spans="3:3" x14ac:dyDescent="0.15">
      <c r="C904"/>
    </row>
    <row r="905" spans="3:3" x14ac:dyDescent="0.15">
      <c r="C905"/>
    </row>
    <row r="906" spans="3:3" x14ac:dyDescent="0.15">
      <c r="C906"/>
    </row>
    <row r="907" spans="3:3" x14ac:dyDescent="0.15">
      <c r="C907"/>
    </row>
    <row r="908" spans="3:3" x14ac:dyDescent="0.15">
      <c r="C908"/>
    </row>
    <row r="909" spans="3:3" x14ac:dyDescent="0.15">
      <c r="C909"/>
    </row>
    <row r="910" spans="3:3" x14ac:dyDescent="0.15">
      <c r="C910"/>
    </row>
    <row r="911" spans="3:3" x14ac:dyDescent="0.15">
      <c r="C911"/>
    </row>
    <row r="912" spans="3:3" x14ac:dyDescent="0.15">
      <c r="C912"/>
    </row>
    <row r="913" spans="3:3" x14ac:dyDescent="0.15">
      <c r="C913"/>
    </row>
    <row r="914" spans="3:3" x14ac:dyDescent="0.15">
      <c r="C914"/>
    </row>
    <row r="915" spans="3:3" x14ac:dyDescent="0.15">
      <c r="C915"/>
    </row>
    <row r="916" spans="3:3" x14ac:dyDescent="0.15">
      <c r="C916"/>
    </row>
    <row r="917" spans="3:3" x14ac:dyDescent="0.15">
      <c r="C917"/>
    </row>
    <row r="918" spans="3:3" x14ac:dyDescent="0.15">
      <c r="C918"/>
    </row>
    <row r="919" spans="3:3" x14ac:dyDescent="0.15">
      <c r="C919"/>
    </row>
    <row r="920" spans="3:3" x14ac:dyDescent="0.15">
      <c r="C920"/>
    </row>
    <row r="921" spans="3:3" x14ac:dyDescent="0.15">
      <c r="C921"/>
    </row>
    <row r="922" spans="3:3" x14ac:dyDescent="0.15">
      <c r="C922"/>
    </row>
    <row r="923" spans="3:3" x14ac:dyDescent="0.15">
      <c r="C923"/>
    </row>
    <row r="924" spans="3:3" x14ac:dyDescent="0.15">
      <c r="C924"/>
    </row>
    <row r="925" spans="3:3" x14ac:dyDescent="0.15">
      <c r="C925"/>
    </row>
    <row r="926" spans="3:3" x14ac:dyDescent="0.15">
      <c r="C926"/>
    </row>
    <row r="927" spans="3:3" x14ac:dyDescent="0.15">
      <c r="C927"/>
    </row>
    <row r="928" spans="3:3" x14ac:dyDescent="0.15">
      <c r="C928"/>
    </row>
    <row r="929" spans="3:3" x14ac:dyDescent="0.15">
      <c r="C929"/>
    </row>
    <row r="930" spans="3:3" x14ac:dyDescent="0.15">
      <c r="C930"/>
    </row>
    <row r="931" spans="3:3" x14ac:dyDescent="0.15">
      <c r="C931"/>
    </row>
    <row r="932" spans="3:3" x14ac:dyDescent="0.15">
      <c r="C932"/>
    </row>
    <row r="933" spans="3:3" x14ac:dyDescent="0.15">
      <c r="C933"/>
    </row>
    <row r="934" spans="3:3" x14ac:dyDescent="0.15">
      <c r="C934"/>
    </row>
    <row r="935" spans="3:3" x14ac:dyDescent="0.15">
      <c r="C935"/>
    </row>
    <row r="936" spans="3:3" x14ac:dyDescent="0.15">
      <c r="C936"/>
    </row>
    <row r="937" spans="3:3" x14ac:dyDescent="0.15">
      <c r="C937"/>
    </row>
    <row r="938" spans="3:3" x14ac:dyDescent="0.15">
      <c r="C938"/>
    </row>
    <row r="939" spans="3:3" x14ac:dyDescent="0.15">
      <c r="C939"/>
    </row>
    <row r="940" spans="3:3" x14ac:dyDescent="0.15">
      <c r="C940"/>
    </row>
    <row r="941" spans="3:3" x14ac:dyDescent="0.15">
      <c r="C941"/>
    </row>
    <row r="942" spans="3:3" x14ac:dyDescent="0.15">
      <c r="C942"/>
    </row>
    <row r="943" spans="3:3" x14ac:dyDescent="0.15">
      <c r="C943"/>
    </row>
    <row r="944" spans="3:3" x14ac:dyDescent="0.15">
      <c r="C944"/>
    </row>
    <row r="945" spans="3:3" x14ac:dyDescent="0.15">
      <c r="C945"/>
    </row>
    <row r="946" spans="3:3" x14ac:dyDescent="0.15">
      <c r="C946"/>
    </row>
    <row r="947" spans="3:3" x14ac:dyDescent="0.15">
      <c r="C947"/>
    </row>
    <row r="948" spans="3:3" x14ac:dyDescent="0.15">
      <c r="C948"/>
    </row>
    <row r="949" spans="3:3" x14ac:dyDescent="0.15">
      <c r="C949"/>
    </row>
    <row r="950" spans="3:3" x14ac:dyDescent="0.15">
      <c r="C950"/>
    </row>
    <row r="951" spans="3:3" x14ac:dyDescent="0.15">
      <c r="C951"/>
    </row>
    <row r="952" spans="3:3" x14ac:dyDescent="0.15">
      <c r="C952"/>
    </row>
    <row r="953" spans="3:3" x14ac:dyDescent="0.15">
      <c r="C953"/>
    </row>
    <row r="954" spans="3:3" x14ac:dyDescent="0.15">
      <c r="C954"/>
    </row>
    <row r="955" spans="3:3" x14ac:dyDescent="0.15">
      <c r="C955"/>
    </row>
    <row r="956" spans="3:3" x14ac:dyDescent="0.15">
      <c r="C956"/>
    </row>
    <row r="957" spans="3:3" x14ac:dyDescent="0.15">
      <c r="C957"/>
    </row>
    <row r="958" spans="3:3" x14ac:dyDescent="0.15">
      <c r="C958"/>
    </row>
    <row r="959" spans="3:3" x14ac:dyDescent="0.15">
      <c r="C959"/>
    </row>
    <row r="960" spans="3:3" x14ac:dyDescent="0.15">
      <c r="C960"/>
    </row>
    <row r="961" spans="3:3" x14ac:dyDescent="0.15">
      <c r="C961"/>
    </row>
    <row r="962" spans="3:3" x14ac:dyDescent="0.15">
      <c r="C962"/>
    </row>
    <row r="963" spans="3:3" x14ac:dyDescent="0.15">
      <c r="C963"/>
    </row>
    <row r="964" spans="3:3" x14ac:dyDescent="0.15">
      <c r="C964"/>
    </row>
    <row r="965" spans="3:3" x14ac:dyDescent="0.15">
      <c r="C965"/>
    </row>
    <row r="966" spans="3:3" x14ac:dyDescent="0.15">
      <c r="C966"/>
    </row>
    <row r="967" spans="3:3" x14ac:dyDescent="0.15">
      <c r="C967"/>
    </row>
    <row r="968" spans="3:3" x14ac:dyDescent="0.15">
      <c r="C968"/>
    </row>
    <row r="969" spans="3:3" x14ac:dyDescent="0.15">
      <c r="C969"/>
    </row>
    <row r="970" spans="3:3" x14ac:dyDescent="0.15">
      <c r="C970"/>
    </row>
    <row r="971" spans="3:3" x14ac:dyDescent="0.15">
      <c r="C971"/>
    </row>
    <row r="972" spans="3:3" x14ac:dyDescent="0.15">
      <c r="C972"/>
    </row>
    <row r="973" spans="3:3" x14ac:dyDescent="0.15">
      <c r="C973"/>
    </row>
    <row r="974" spans="3:3" x14ac:dyDescent="0.15">
      <c r="C974"/>
    </row>
    <row r="975" spans="3:3" x14ac:dyDescent="0.15">
      <c r="C975"/>
    </row>
    <row r="976" spans="3:3" x14ac:dyDescent="0.15">
      <c r="C976"/>
    </row>
    <row r="977" spans="3:3" x14ac:dyDescent="0.15">
      <c r="C977"/>
    </row>
    <row r="978" spans="3:3" x14ac:dyDescent="0.15">
      <c r="C978"/>
    </row>
    <row r="979" spans="3:3" x14ac:dyDescent="0.15">
      <c r="C979"/>
    </row>
    <row r="980" spans="3:3" x14ac:dyDescent="0.15">
      <c r="C980"/>
    </row>
    <row r="981" spans="3:3" x14ac:dyDescent="0.15">
      <c r="C981"/>
    </row>
    <row r="982" spans="3:3" x14ac:dyDescent="0.15">
      <c r="C982"/>
    </row>
    <row r="983" spans="3:3" x14ac:dyDescent="0.15">
      <c r="C983"/>
    </row>
    <row r="984" spans="3:3" x14ac:dyDescent="0.15">
      <c r="C984"/>
    </row>
    <row r="985" spans="3:3" x14ac:dyDescent="0.15">
      <c r="C985"/>
    </row>
    <row r="986" spans="3:3" x14ac:dyDescent="0.15">
      <c r="C986"/>
    </row>
    <row r="987" spans="3:3" x14ac:dyDescent="0.15">
      <c r="C987"/>
    </row>
    <row r="988" spans="3:3" x14ac:dyDescent="0.15">
      <c r="C988"/>
    </row>
    <row r="989" spans="3:3" x14ac:dyDescent="0.15">
      <c r="C989"/>
    </row>
    <row r="990" spans="3:3" x14ac:dyDescent="0.15">
      <c r="C990"/>
    </row>
    <row r="991" spans="3:3" x14ac:dyDescent="0.15">
      <c r="C991"/>
    </row>
    <row r="992" spans="3:3" x14ac:dyDescent="0.15">
      <c r="C992"/>
    </row>
    <row r="993" spans="3:3" x14ac:dyDescent="0.15">
      <c r="C993"/>
    </row>
    <row r="994" spans="3:3" x14ac:dyDescent="0.15">
      <c r="C994"/>
    </row>
    <row r="995" spans="3:3" x14ac:dyDescent="0.15">
      <c r="C995"/>
    </row>
    <row r="996" spans="3:3" x14ac:dyDescent="0.15">
      <c r="C996"/>
    </row>
    <row r="997" spans="3:3" x14ac:dyDescent="0.15">
      <c r="C997"/>
    </row>
    <row r="998" spans="3:3" x14ac:dyDescent="0.15">
      <c r="C998"/>
    </row>
    <row r="999" spans="3:3" x14ac:dyDescent="0.15">
      <c r="C999"/>
    </row>
    <row r="1000" spans="3:3" x14ac:dyDescent="0.15">
      <c r="C1000"/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現物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岡三オンライン証券</dc:creator>
  <cp:lastModifiedBy>岡三オンライン証券</cp:lastModifiedBy>
  <dcterms:created xsi:type="dcterms:W3CDTF">2016-09-23T14:18:40Z</dcterms:created>
  <dcterms:modified xsi:type="dcterms:W3CDTF">2017-02-07T06:12:35Z</dcterms:modified>
</cp:coreProperties>
</file>